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/>
  <mc:AlternateContent xmlns:mc="http://schemas.openxmlformats.org/markup-compatibility/2006">
    <mc:Choice Requires="x15">
      <x15ac:absPath xmlns:x15ac="http://schemas.microsoft.com/office/spreadsheetml/2010/11/ac" url="Z:\розклад для кадрів\Відкорегований розклад\Микола\"/>
    </mc:Choice>
  </mc:AlternateContent>
  <bookViews>
    <workbookView xWindow="0" yWindow="0" windowWidth="28800" windowHeight="12150" tabRatio="555"/>
  </bookViews>
  <sheets>
    <sheet name="дубівці (2)" sheetId="27" r:id="rId1"/>
  </sheets>
  <calcPr calcId="162913" fullPrecision="0"/>
</workbook>
</file>

<file path=xl/calcChain.xml><?xml version="1.0" encoding="utf-8"?>
<calcChain xmlns="http://schemas.openxmlformats.org/spreadsheetml/2006/main">
  <c r="Q52" i="27" l="1"/>
  <c r="T52" i="27" s="1"/>
  <c r="U52" i="27" s="1"/>
  <c r="M52" i="27"/>
  <c r="B52" i="27"/>
  <c r="N51" i="27"/>
  <c r="M51" i="27" s="1"/>
  <c r="B51" i="27"/>
  <c r="B50" i="27"/>
  <c r="B49" i="27"/>
  <c r="B48" i="27"/>
  <c r="B47" i="27"/>
  <c r="B46" i="27"/>
  <c r="B45" i="27"/>
  <c r="G44" i="27"/>
  <c r="J44" i="27" s="1"/>
  <c r="K44" i="27" s="1"/>
  <c r="B44" i="27"/>
  <c r="Q39" i="27"/>
  <c r="T39" i="27" s="1"/>
  <c r="U39" i="27" s="1"/>
  <c r="M39" i="27"/>
  <c r="B39" i="27"/>
  <c r="N38" i="27"/>
  <c r="M38" i="27" s="1"/>
  <c r="B38" i="27"/>
  <c r="B37" i="27"/>
  <c r="B36" i="27"/>
  <c r="B35" i="27"/>
  <c r="B34" i="27"/>
  <c r="B33" i="27"/>
  <c r="B32" i="27"/>
  <c r="G31" i="27"/>
  <c r="J31" i="27" s="1"/>
  <c r="K31" i="27" s="1"/>
  <c r="B31" i="27"/>
  <c r="Q29" i="27"/>
  <c r="T29" i="27" s="1"/>
  <c r="U29" i="27" s="1"/>
  <c r="B29" i="27"/>
  <c r="N28" i="27"/>
  <c r="M28" i="27" s="1"/>
  <c r="B28" i="27"/>
  <c r="B27" i="27"/>
  <c r="B26" i="27"/>
  <c r="B25" i="27"/>
  <c r="B24" i="27"/>
  <c r="B23" i="27"/>
  <c r="B22" i="27"/>
  <c r="G21" i="27"/>
  <c r="J21" i="27" s="1"/>
  <c r="K21" i="27" s="1"/>
  <c r="B21" i="27"/>
  <c r="Q19" i="27"/>
  <c r="T19" i="27" s="1"/>
  <c r="U19" i="27" s="1"/>
  <c r="M19" i="27"/>
  <c r="D12" i="27"/>
  <c r="D13" i="27" s="1"/>
  <c r="G11" i="27"/>
  <c r="J11" i="27" s="1"/>
  <c r="K11" i="27" s="1"/>
  <c r="P28" i="27" l="1"/>
  <c r="N37" i="27"/>
  <c r="M37" i="27" s="1"/>
  <c r="P37" i="27" s="1"/>
  <c r="Q37" i="27" s="1"/>
  <c r="T37" i="27" s="1"/>
  <c r="U37" i="27" s="1"/>
  <c r="F22" i="27"/>
  <c r="E22" i="27" s="1"/>
  <c r="F32" i="27"/>
  <c r="G32" i="27" s="1"/>
  <c r="J32" i="27" s="1"/>
  <c r="K32" i="27" s="1"/>
  <c r="F33" i="27" s="1"/>
  <c r="N27" i="27"/>
  <c r="F45" i="27"/>
  <c r="G45" i="27" s="1"/>
  <c r="J45" i="27" s="1"/>
  <c r="K45" i="27" s="1"/>
  <c r="F46" i="27" s="1"/>
  <c r="P51" i="27"/>
  <c r="Q51" i="27" s="1"/>
  <c r="T51" i="27" s="1"/>
  <c r="U51" i="27" s="1"/>
  <c r="N50" i="27"/>
  <c r="M50" i="27" s="1"/>
  <c r="Q28" i="27"/>
  <c r="T28" i="27" s="1"/>
  <c r="U28" i="27" s="1"/>
  <c r="B13" i="27"/>
  <c r="D14" i="27"/>
  <c r="B14" i="27" s="1"/>
  <c r="B12" i="27"/>
  <c r="F12" i="27" s="1"/>
  <c r="P38" i="27"/>
  <c r="Q38" i="27" s="1"/>
  <c r="T38" i="27" s="1"/>
  <c r="U38" i="27" s="1"/>
  <c r="G22" i="27"/>
  <c r="J22" i="27" s="1"/>
  <c r="K22" i="27" s="1"/>
  <c r="F23" i="27" s="1"/>
  <c r="D15" i="27" l="1"/>
  <c r="B15" i="27" s="1"/>
  <c r="P50" i="27"/>
  <c r="Q50" i="27" s="1"/>
  <c r="T50" i="27" s="1"/>
  <c r="U50" i="27" s="1"/>
  <c r="N36" i="27"/>
  <c r="N35" i="27" s="1"/>
  <c r="E32" i="27"/>
  <c r="E33" i="27" s="1"/>
  <c r="M27" i="27"/>
  <c r="N26" i="27"/>
  <c r="E45" i="27"/>
  <c r="E46" i="27" s="1"/>
  <c r="N49" i="27"/>
  <c r="N48" i="27" s="1"/>
  <c r="G12" i="27"/>
  <c r="J12" i="27" s="1"/>
  <c r="K12" i="27" s="1"/>
  <c r="F13" i="27" s="1"/>
  <c r="G13" i="27" s="1"/>
  <c r="J13" i="27" s="1"/>
  <c r="K13" i="27" s="1"/>
  <c r="F14" i="27" s="1"/>
  <c r="E12" i="27"/>
  <c r="M36" i="27"/>
  <c r="P36" i="27" s="1"/>
  <c r="Q36" i="27" s="1"/>
  <c r="T36" i="27" s="1"/>
  <c r="U36" i="27" s="1"/>
  <c r="G33" i="27"/>
  <c r="J33" i="27" s="1"/>
  <c r="K33" i="27" s="1"/>
  <c r="F34" i="27" s="1"/>
  <c r="G46" i="27"/>
  <c r="J46" i="27" s="1"/>
  <c r="K46" i="27" s="1"/>
  <c r="F47" i="27" s="1"/>
  <c r="D16" i="27"/>
  <c r="E23" i="27"/>
  <c r="G23" i="27"/>
  <c r="J23" i="27" s="1"/>
  <c r="K23" i="27" s="1"/>
  <c r="F24" i="27" s="1"/>
  <c r="E47" i="27" l="1"/>
  <c r="E13" i="27"/>
  <c r="E14" i="27" s="1"/>
  <c r="P27" i="27"/>
  <c r="Q27" i="27" s="1"/>
  <c r="T27" i="27" s="1"/>
  <c r="U27" i="27" s="1"/>
  <c r="M26" i="27"/>
  <c r="N25" i="27"/>
  <c r="M49" i="27"/>
  <c r="P49" i="27" s="1"/>
  <c r="Q49" i="27" s="1"/>
  <c r="T49" i="27" s="1"/>
  <c r="U49" i="27" s="1"/>
  <c r="M35" i="27"/>
  <c r="P35" i="27" s="1"/>
  <c r="Q35" i="27" s="1"/>
  <c r="T35" i="27" s="1"/>
  <c r="U35" i="27" s="1"/>
  <c r="N34" i="27"/>
  <c r="M48" i="27"/>
  <c r="N47" i="27"/>
  <c r="E34" i="27"/>
  <c r="G34" i="27"/>
  <c r="J34" i="27" s="1"/>
  <c r="K34" i="27" s="1"/>
  <c r="F35" i="27" s="1"/>
  <c r="D17" i="27"/>
  <c r="B16" i="27"/>
  <c r="G14" i="27"/>
  <c r="J14" i="27" s="1"/>
  <c r="K14" i="27" s="1"/>
  <c r="F15" i="27" s="1"/>
  <c r="E24" i="27"/>
  <c r="G24" i="27"/>
  <c r="J24" i="27" s="1"/>
  <c r="K24" i="27" s="1"/>
  <c r="F25" i="27" s="1"/>
  <c r="G47" i="27"/>
  <c r="J47" i="27" s="1"/>
  <c r="K47" i="27" s="1"/>
  <c r="F48" i="27" s="1"/>
  <c r="P26" i="27" l="1"/>
  <c r="E15" i="27"/>
  <c r="E48" i="27"/>
  <c r="Q26" i="27"/>
  <c r="T26" i="27" s="1"/>
  <c r="U26" i="27" s="1"/>
  <c r="P48" i="27"/>
  <c r="Q48" i="27" s="1"/>
  <c r="T48" i="27" s="1"/>
  <c r="U48" i="27" s="1"/>
  <c r="M25" i="27"/>
  <c r="N24" i="27"/>
  <c r="G48" i="27"/>
  <c r="J48" i="27" s="1"/>
  <c r="K48" i="27" s="1"/>
  <c r="F49" i="27" s="1"/>
  <c r="G49" i="27" s="1"/>
  <c r="J49" i="27" s="1"/>
  <c r="K49" i="27" s="1"/>
  <c r="F50" i="27" s="1"/>
  <c r="M34" i="27"/>
  <c r="P34" i="27" s="1"/>
  <c r="Q34" i="27" s="1"/>
  <c r="T34" i="27" s="1"/>
  <c r="U34" i="27" s="1"/>
  <c r="N33" i="27"/>
  <c r="M47" i="27"/>
  <c r="N46" i="27"/>
  <c r="E35" i="27"/>
  <c r="G35" i="27"/>
  <c r="J35" i="27" s="1"/>
  <c r="K35" i="27" s="1"/>
  <c r="F36" i="27" s="1"/>
  <c r="B17" i="27"/>
  <c r="D18" i="27"/>
  <c r="E25" i="27"/>
  <c r="G25" i="27"/>
  <c r="J25" i="27" s="1"/>
  <c r="K25" i="27" s="1"/>
  <c r="F26" i="27" s="1"/>
  <c r="G15" i="27"/>
  <c r="J15" i="27" s="1"/>
  <c r="K15" i="27" s="1"/>
  <c r="F16" i="27" s="1"/>
  <c r="E16" i="27" l="1"/>
  <c r="P25" i="27"/>
  <c r="Q25" i="27" s="1"/>
  <c r="T25" i="27" s="1"/>
  <c r="U25" i="27" s="1"/>
  <c r="E49" i="27"/>
  <c r="E50" i="27" s="1"/>
  <c r="P47" i="27"/>
  <c r="Q47" i="27" s="1"/>
  <c r="T47" i="27" s="1"/>
  <c r="U47" i="27" s="1"/>
  <c r="M24" i="27"/>
  <c r="N23" i="27"/>
  <c r="M33" i="27"/>
  <c r="P33" i="27" s="1"/>
  <c r="Q33" i="27" s="1"/>
  <c r="T33" i="27" s="1"/>
  <c r="U33" i="27" s="1"/>
  <c r="N32" i="27"/>
  <c r="N45" i="27"/>
  <c r="M46" i="27"/>
  <c r="E26" i="27"/>
  <c r="G26" i="27"/>
  <c r="J26" i="27" s="1"/>
  <c r="K26" i="27" s="1"/>
  <c r="F27" i="27" s="1"/>
  <c r="G16" i="27"/>
  <c r="J16" i="27" s="1"/>
  <c r="K16" i="27" s="1"/>
  <c r="F17" i="27" s="1"/>
  <c r="B18" i="27"/>
  <c r="D19" i="27"/>
  <c r="E36" i="27"/>
  <c r="G36" i="27"/>
  <c r="J36" i="27" s="1"/>
  <c r="K36" i="27" s="1"/>
  <c r="F37" i="27" s="1"/>
  <c r="G50" i="27"/>
  <c r="J50" i="27" s="1"/>
  <c r="K50" i="27" s="1"/>
  <c r="F51" i="27" s="1"/>
  <c r="E51" i="27" l="1"/>
  <c r="E17" i="27"/>
  <c r="P24" i="27"/>
  <c r="Q24" i="27" s="1"/>
  <c r="T24" i="27" s="1"/>
  <c r="U24" i="27" s="1"/>
  <c r="P46" i="27"/>
  <c r="Q46" i="27" s="1"/>
  <c r="T46" i="27" s="1"/>
  <c r="U46" i="27" s="1"/>
  <c r="M23" i="27"/>
  <c r="N22" i="27"/>
  <c r="M32" i="27"/>
  <c r="P32" i="27" s="1"/>
  <c r="Q32" i="27" s="1"/>
  <c r="T32" i="27" s="1"/>
  <c r="U32" i="27" s="1"/>
  <c r="N31" i="27"/>
  <c r="M31" i="27" s="1"/>
  <c r="N44" i="27"/>
  <c r="M44" i="27" s="1"/>
  <c r="M45" i="27"/>
  <c r="G51" i="27"/>
  <c r="J51" i="27" s="1"/>
  <c r="K51" i="27" s="1"/>
  <c r="F52" i="27" s="1"/>
  <c r="E52" i="27" s="1"/>
  <c r="E27" i="27"/>
  <c r="G27" i="27"/>
  <c r="J27" i="27" s="1"/>
  <c r="K27" i="27" s="1"/>
  <c r="F28" i="27" s="1"/>
  <c r="B19" i="27"/>
  <c r="N18" i="27"/>
  <c r="E37" i="27"/>
  <c r="G37" i="27"/>
  <c r="J37" i="27" s="1"/>
  <c r="K37" i="27" s="1"/>
  <c r="F38" i="27" s="1"/>
  <c r="G17" i="27"/>
  <c r="J17" i="27" s="1"/>
  <c r="K17" i="27" s="1"/>
  <c r="F18" i="27" s="1"/>
  <c r="P23" i="27" l="1"/>
  <c r="Q23" i="27" s="1"/>
  <c r="T23" i="27" s="1"/>
  <c r="U23" i="27" s="1"/>
  <c r="E18" i="27"/>
  <c r="P31" i="27"/>
  <c r="Q31" i="27" s="1"/>
  <c r="T31" i="27" s="1"/>
  <c r="U31" i="27" s="1"/>
  <c r="P45" i="27"/>
  <c r="Q45" i="27" s="1"/>
  <c r="T45" i="27" s="1"/>
  <c r="U45" i="27" s="1"/>
  <c r="P44" i="27" s="1"/>
  <c r="Q44" i="27" s="1"/>
  <c r="T44" i="27" s="1"/>
  <c r="U44" i="27" s="1"/>
  <c r="N21" i="27"/>
  <c r="M21" i="27" s="1"/>
  <c r="M22" i="27"/>
  <c r="G52" i="27"/>
  <c r="M18" i="27"/>
  <c r="N17" i="27"/>
  <c r="G18" i="27"/>
  <c r="J18" i="27" s="1"/>
  <c r="K18" i="27" s="1"/>
  <c r="F19" i="27" s="1"/>
  <c r="E38" i="27"/>
  <c r="G38" i="27"/>
  <c r="J38" i="27" s="1"/>
  <c r="K38" i="27" s="1"/>
  <c r="F39" i="27" s="1"/>
  <c r="E28" i="27"/>
  <c r="G28" i="27"/>
  <c r="J28" i="27" s="1"/>
  <c r="K28" i="27" s="1"/>
  <c r="F29" i="27" s="1"/>
  <c r="E19" i="27" l="1"/>
  <c r="P18" i="27"/>
  <c r="Q18" i="27" s="1"/>
  <c r="T18" i="27" s="1"/>
  <c r="U18" i="27" s="1"/>
  <c r="P22" i="27"/>
  <c r="Q22" i="27" s="1"/>
  <c r="T22" i="27" s="1"/>
  <c r="U22" i="27" s="1"/>
  <c r="P21" i="27" s="1"/>
  <c r="Q21" i="27" s="1"/>
  <c r="T21" i="27" s="1"/>
  <c r="U21" i="27" s="1"/>
  <c r="E29" i="27"/>
  <c r="G29" i="27"/>
  <c r="G19" i="27"/>
  <c r="E39" i="27"/>
  <c r="G39" i="27"/>
  <c r="J39" i="27" s="1"/>
  <c r="K39" i="27" s="1"/>
  <c r="M17" i="27"/>
  <c r="N16" i="27"/>
  <c r="P17" i="27" l="1"/>
  <c r="Q17" i="27"/>
  <c r="T17" i="27" s="1"/>
  <c r="U17" i="27" s="1"/>
  <c r="M16" i="27"/>
  <c r="N15" i="27"/>
  <c r="P16" i="27" l="1"/>
  <c r="Q16" i="27" s="1"/>
  <c r="T16" i="27" s="1"/>
  <c r="U16" i="27" s="1"/>
  <c r="M15" i="27"/>
  <c r="N14" i="27"/>
  <c r="P15" i="27" l="1"/>
  <c r="Q15" i="27" s="1"/>
  <c r="T15" i="27" s="1"/>
  <c r="U15" i="27" s="1"/>
  <c r="M14" i="27"/>
  <c r="N13" i="27"/>
  <c r="P14" i="27" l="1"/>
  <c r="Q14" i="27" s="1"/>
  <c r="T14" i="27" s="1"/>
  <c r="U14" i="27" s="1"/>
  <c r="M13" i="27"/>
  <c r="N12" i="27"/>
  <c r="P13" i="27" l="1"/>
  <c r="Q13" i="27" s="1"/>
  <c r="T13" i="27" s="1"/>
  <c r="U13" i="27" s="1"/>
  <c r="M12" i="27"/>
  <c r="N11" i="27"/>
  <c r="M11" i="27" s="1"/>
  <c r="P12" i="27" l="1"/>
  <c r="Q12" i="27" s="1"/>
  <c r="T12" i="27" s="1"/>
  <c r="U12" i="27" s="1"/>
  <c r="P11" i="27" s="1"/>
  <c r="Q11" i="27" s="1"/>
  <c r="T11" i="27" s="1"/>
  <c r="U11" i="27" s="1"/>
</calcChain>
</file>

<file path=xl/sharedStrings.xml><?xml version="1.0" encoding="utf-8"?>
<sst xmlns="http://schemas.openxmlformats.org/spreadsheetml/2006/main" count="53" uniqueCount="20">
  <si>
    <t>Час в дорзі, хв</t>
  </si>
  <si>
    <t>Віддаль, км</t>
  </si>
  <si>
    <t>Рейс №</t>
  </si>
  <si>
    <t>Зупинки</t>
  </si>
  <si>
    <t>прибут., год.хв</t>
  </si>
  <si>
    <t>стоянка, хв</t>
  </si>
  <si>
    <t>відправл. год.хв</t>
  </si>
  <si>
    <t>РОЗКЛАД</t>
  </si>
  <si>
    <t>руху автобуса на маршруті</t>
  </si>
  <si>
    <t>Крилос</t>
  </si>
  <si>
    <t>Віддаль між зупинк, км</t>
  </si>
  <si>
    <t>Галич   центр</t>
  </si>
  <si>
    <t>ВО Карпати</t>
  </si>
  <si>
    <t>Тязів</t>
  </si>
  <si>
    <t>Ямниця</t>
  </si>
  <si>
    <t>Тустань</t>
  </si>
  <si>
    <t>Дубівці центр</t>
  </si>
  <si>
    <r>
      <t xml:space="preserve">Дубівці
 </t>
    </r>
    <r>
      <rPr>
        <b/>
        <sz val="8"/>
        <color rgb="FF000000"/>
        <rFont val="Cambria"/>
        <family val="1"/>
        <charset val="204"/>
        <scheme val="major"/>
      </rPr>
      <t>(перехресток Водники)</t>
    </r>
  </si>
  <si>
    <r>
      <t>Перехресток</t>
    </r>
    <r>
      <rPr>
        <b/>
        <sz val="8"/>
        <rFont val="Cambria"/>
        <family val="1"/>
        <charset val="204"/>
        <scheme val="major"/>
      </rPr>
      <t xml:space="preserve"> (Межигірці)</t>
    </r>
  </si>
  <si>
    <t>Дубівці - ВО Карпати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</si>
</sst>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1"/>
      <name val="Arial Cyr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 Cyr"/>
      <family val="2"/>
      <charset val="204"/>
    </font>
    <font>
      <vertAlign val="superscript"/>
      <sz val="12"/>
      <name val="Arial Cyr"/>
      <family val="2"/>
      <charset val="204"/>
    </font>
    <font>
      <sz val="8"/>
      <name val="Arial Narrow"/>
      <family val="2"/>
      <charset val="204"/>
    </font>
    <font>
      <i/>
      <sz val="12"/>
      <name val="Times New Roman"/>
      <family val="1"/>
      <charset val="204"/>
    </font>
    <font>
      <sz val="11"/>
      <name val="Arial Narrow"/>
      <family val="2"/>
      <charset val="204"/>
    </font>
    <font>
      <vertAlign val="superscript"/>
      <sz val="12"/>
      <name val="Arial Narrow"/>
      <family val="2"/>
      <charset val="204"/>
    </font>
    <font>
      <vertAlign val="superscript"/>
      <sz val="11"/>
      <name val="Times New Roman"/>
      <family val="1"/>
      <charset val="204"/>
    </font>
    <font>
      <vertAlign val="superscript"/>
      <sz val="11"/>
      <name val="Arial Narrow"/>
      <family val="2"/>
      <charset val="204"/>
    </font>
    <font>
      <sz val="12"/>
      <name val="Arial Narrow"/>
      <family val="2"/>
      <charset val="204"/>
    </font>
    <font>
      <b/>
      <sz val="12"/>
      <name val="Cambria"/>
      <family val="1"/>
      <charset val="204"/>
      <scheme val="major"/>
    </font>
    <font>
      <b/>
      <sz val="11"/>
      <name val="Arial Cyr"/>
      <charset val="204"/>
    </font>
    <font>
      <b/>
      <sz val="12"/>
      <color rgb="FF000000"/>
      <name val="Cambria"/>
      <family val="1"/>
      <charset val="204"/>
      <scheme val="major"/>
    </font>
    <font>
      <b/>
      <sz val="8"/>
      <color rgb="FF000000"/>
      <name val="Cambria"/>
      <family val="1"/>
      <charset val="204"/>
      <scheme val="major"/>
    </font>
    <font>
      <b/>
      <sz val="8"/>
      <name val="Cambria"/>
      <family val="1"/>
      <charset val="204"/>
      <scheme val="major"/>
    </font>
    <font>
      <sz val="11"/>
      <color theme="0"/>
      <name val="Times New Roman"/>
      <family val="1"/>
      <charset val="204"/>
    </font>
    <font>
      <vertAlign val="superscript"/>
      <sz val="12"/>
      <color theme="0"/>
      <name val="Arial Cyr"/>
      <family val="2"/>
      <charset val="204"/>
    </font>
    <font>
      <vertAlign val="superscript"/>
      <sz val="12"/>
      <color theme="0"/>
      <name val="Arial Narrow"/>
      <family val="2"/>
      <charset val="204"/>
    </font>
    <font>
      <sz val="8"/>
      <color theme="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1" fontId="0" fillId="0" borderId="0"/>
  </cellStyleXfs>
  <cellXfs count="72">
    <xf numFmtId="1" fontId="0" fillId="0" borderId="0" xfId="0"/>
    <xf numFmtId="1" fontId="4" fillId="0" borderId="1" xfId="0" applyFont="1" applyBorder="1" applyAlignment="1">
      <alignment horizontal="center"/>
    </xf>
    <xf numFmtId="1" fontId="0" fillId="0" borderId="0" xfId="0" applyAlignment="1">
      <alignment horizontal="center"/>
    </xf>
    <xf numFmtId="1" fontId="5" fillId="0" borderId="0" xfId="0" applyFont="1"/>
    <xf numFmtId="1" fontId="8" fillId="0" borderId="1" xfId="0" applyNumberFormat="1" applyFont="1" applyBorder="1" applyAlignment="1">
      <alignment horizontal="center"/>
    </xf>
    <xf numFmtId="1" fontId="4" fillId="0" borderId="5" xfId="0" applyFont="1" applyBorder="1" applyAlignment="1">
      <alignment horizontal="center"/>
    </xf>
    <xf numFmtId="1" fontId="5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3" fillId="0" borderId="0" xfId="0" applyFont="1" applyAlignment="1">
      <alignment horizontal="left"/>
    </xf>
    <xf numFmtId="1" fontId="4" fillId="0" borderId="1" xfId="0" applyNumberFormat="1" applyFont="1" applyBorder="1" applyAlignment="1">
      <alignment horizontal="center" vertical="center" textRotation="90" wrapText="1"/>
    </xf>
    <xf numFmtId="1" fontId="11" fillId="0" borderId="3" xfId="0" applyNumberFormat="1" applyFont="1" applyBorder="1" applyAlignment="1">
      <alignment horizontal="left"/>
    </xf>
    <xf numFmtId="1" fontId="13" fillId="0" borderId="5" xfId="0" applyNumberFormat="1" applyFont="1" applyBorder="1" applyAlignment="1">
      <alignment horizontal="left"/>
    </xf>
    <xf numFmtId="1" fontId="8" fillId="0" borderId="5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1" fontId="3" fillId="0" borderId="1" xfId="0" applyFont="1" applyBorder="1" applyAlignment="1">
      <alignment horizontal="center"/>
    </xf>
    <xf numFmtId="2" fontId="6" fillId="0" borderId="1" xfId="0" applyNumberFormat="1" applyFont="1" applyBorder="1"/>
    <xf numFmtId="2" fontId="6" fillId="0" borderId="6" xfId="0" applyNumberFormat="1" applyFont="1" applyBorder="1"/>
    <xf numFmtId="1" fontId="0" fillId="0" borderId="0" xfId="0" applyProtection="1">
      <protection locked="0"/>
    </xf>
    <xf numFmtId="1" fontId="2" fillId="0" borderId="1" xfId="0" applyNumberFormat="1" applyFont="1" applyBorder="1" applyAlignment="1">
      <alignment horizontal="right"/>
    </xf>
    <xf numFmtId="1" fontId="2" fillId="0" borderId="1" xfId="0" applyNumberFormat="1" applyFont="1" applyFill="1" applyBorder="1" applyAlignment="1">
      <alignment horizontal="right"/>
    </xf>
    <xf numFmtId="1" fontId="14" fillId="0" borderId="1" xfId="0" applyNumberFormat="1" applyFont="1" applyBorder="1" applyAlignment="1">
      <alignment horizontal="center"/>
    </xf>
    <xf numFmtId="1" fontId="1" fillId="0" borderId="0" xfId="0" applyFont="1"/>
    <xf numFmtId="1" fontId="6" fillId="0" borderId="1" xfId="0" applyNumberFormat="1" applyFont="1" applyBorder="1" applyAlignment="1">
      <alignment horizontal="center"/>
    </xf>
    <xf numFmtId="1" fontId="16" fillId="0" borderId="0" xfId="0" applyFont="1"/>
    <xf numFmtId="1" fontId="17" fillId="0" borderId="1" xfId="0" applyFont="1" applyBorder="1" applyAlignment="1">
      <alignment horizontal="center" wrapText="1"/>
    </xf>
    <xf numFmtId="1" fontId="15" fillId="0" borderId="1" xfId="0" applyFont="1" applyBorder="1" applyAlignment="1">
      <alignment horizontal="center"/>
    </xf>
    <xf numFmtId="1" fontId="15" fillId="0" borderId="1" xfId="0" applyFont="1" applyBorder="1" applyAlignment="1">
      <alignment horizontal="center" wrapText="1"/>
    </xf>
    <xf numFmtId="1" fontId="8" fillId="0" borderId="6" xfId="0" applyNumberFormat="1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1" fontId="10" fillId="0" borderId="1" xfId="0" applyNumberFormat="1" applyFont="1" applyBorder="1"/>
    <xf numFmtId="1" fontId="11" fillId="0" borderId="1" xfId="0" applyNumberFormat="1" applyFont="1" applyBorder="1" applyAlignment="1">
      <alignment horizontal="left"/>
    </xf>
    <xf numFmtId="1" fontId="7" fillId="0" borderId="1" xfId="0" applyNumberFormat="1" applyFont="1" applyBorder="1" applyAlignment="1">
      <alignment horizontal="left"/>
    </xf>
    <xf numFmtId="1" fontId="12" fillId="0" borderId="1" xfId="0" applyNumberFormat="1" applyFont="1" applyBorder="1" applyAlignment="1">
      <alignment horizontal="left"/>
    </xf>
    <xf numFmtId="1" fontId="13" fillId="0" borderId="1" xfId="0" applyNumberFormat="1" applyFont="1" applyBorder="1" applyAlignment="1">
      <alignment horizontal="left"/>
    </xf>
    <xf numFmtId="1" fontId="15" fillId="0" borderId="8" xfId="0" applyFont="1" applyFill="1" applyBorder="1" applyAlignment="1">
      <alignment horizontal="center"/>
    </xf>
    <xf numFmtId="1" fontId="16" fillId="0" borderId="0" xfId="0" applyFont="1" applyAlignment="1">
      <alignment horizontal="center"/>
    </xf>
    <xf numFmtId="1" fontId="9" fillId="0" borderId="4" xfId="0" applyFont="1" applyBorder="1" applyAlignment="1"/>
    <xf numFmtId="1" fontId="4" fillId="0" borderId="3" xfId="0" applyFont="1" applyBorder="1" applyAlignment="1">
      <alignment horizontal="center" vertical="center" textRotation="90" wrapText="1"/>
    </xf>
    <xf numFmtId="1" fontId="4" fillId="0" borderId="2" xfId="0" applyFont="1" applyBorder="1" applyAlignment="1">
      <alignment horizontal="center" vertical="center" textRotation="90" wrapText="1"/>
    </xf>
    <xf numFmtId="1" fontId="16" fillId="0" borderId="1" xfId="0" applyFont="1" applyBorder="1" applyAlignment="1">
      <alignment horizontal="center"/>
    </xf>
    <xf numFmtId="1" fontId="20" fillId="0" borderId="1" xfId="0" applyNumberFormat="1" applyFont="1" applyFill="1" applyBorder="1" applyAlignment="1">
      <alignment horizontal="right"/>
    </xf>
    <xf numFmtId="1" fontId="21" fillId="0" borderId="1" xfId="0" applyNumberFormat="1" applyFont="1" applyBorder="1" applyAlignment="1">
      <alignment horizontal="left"/>
    </xf>
    <xf numFmtId="1" fontId="22" fillId="0" borderId="1" xfId="0" applyNumberFormat="1" applyFont="1" applyBorder="1" applyAlignment="1">
      <alignment horizontal="left"/>
    </xf>
    <xf numFmtId="1" fontId="23" fillId="0" borderId="1" xfId="0" applyNumberFormat="1" applyFont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164" fontId="8" fillId="2" borderId="6" xfId="0" applyNumberFormat="1" applyFont="1" applyFill="1" applyBorder="1" applyAlignment="1">
      <alignment horizontal="center"/>
    </xf>
    <xf numFmtId="2" fontId="6" fillId="2" borderId="6" xfId="0" applyNumberFormat="1" applyFont="1" applyFill="1" applyBorder="1"/>
    <xf numFmtId="1" fontId="14" fillId="2" borderId="1" xfId="0" applyNumberFormat="1" applyFont="1" applyFill="1" applyBorder="1" applyAlignment="1">
      <alignment horizontal="center"/>
    </xf>
    <xf numFmtId="1" fontId="13" fillId="2" borderId="5" xfId="0" applyNumberFormat="1" applyFont="1" applyFill="1" applyBorder="1" applyAlignment="1">
      <alignment horizontal="left"/>
    </xf>
    <xf numFmtId="1" fontId="11" fillId="2" borderId="3" xfId="0" applyNumberFormat="1" applyFont="1" applyFill="1" applyBorder="1" applyAlignment="1">
      <alignment horizontal="left"/>
    </xf>
    <xf numFmtId="1" fontId="4" fillId="2" borderId="5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right"/>
    </xf>
    <xf numFmtId="1" fontId="7" fillId="2" borderId="1" xfId="0" applyNumberFormat="1" applyFont="1" applyFill="1" applyBorder="1" applyAlignment="1">
      <alignment horizontal="left"/>
    </xf>
    <xf numFmtId="1" fontId="11" fillId="2" borderId="1" xfId="0" applyNumberFormat="1" applyFont="1" applyFill="1" applyBorder="1" applyAlignment="1">
      <alignment horizontal="left"/>
    </xf>
    <xf numFmtId="1" fontId="15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left"/>
    </xf>
    <xf numFmtId="2" fontId="6" fillId="2" borderId="1" xfId="0" applyNumberFormat="1" applyFont="1" applyFill="1" applyBorder="1"/>
    <xf numFmtId="1" fontId="13" fillId="2" borderId="3" xfId="0" applyNumberFormat="1" applyFont="1" applyFill="1" applyBorder="1" applyAlignment="1">
      <alignment horizontal="left"/>
    </xf>
    <xf numFmtId="1" fontId="15" fillId="2" borderId="0" xfId="0" applyFont="1" applyFill="1" applyBorder="1" applyAlignment="1">
      <alignment horizontal="center"/>
    </xf>
    <xf numFmtId="1" fontId="4" fillId="0" borderId="7" xfId="0" applyFont="1" applyBorder="1" applyAlignment="1">
      <alignment horizontal="center" vertical="center" textRotation="90" wrapText="1"/>
    </xf>
    <xf numFmtId="1" fontId="0" fillId="0" borderId="2" xfId="0" applyBorder="1" applyAlignment="1">
      <alignment horizontal="center" vertical="center" textRotation="90" wrapText="1"/>
    </xf>
    <xf numFmtId="1" fontId="4" fillId="0" borderId="6" xfId="0" applyFont="1" applyBorder="1" applyAlignment="1">
      <alignment horizontal="center" vertical="center" wrapText="1"/>
    </xf>
    <xf numFmtId="1" fontId="4" fillId="0" borderId="5" xfId="0" applyFont="1" applyBorder="1" applyAlignment="1">
      <alignment horizontal="center" vertical="center" wrapText="1"/>
    </xf>
    <xf numFmtId="1" fontId="4" fillId="0" borderId="3" xfId="0" applyFont="1" applyBorder="1" applyAlignment="1">
      <alignment horizontal="center" vertical="center" wrapText="1"/>
    </xf>
    <xf numFmtId="1" fontId="2" fillId="0" borderId="7" xfId="0" applyFont="1" applyBorder="1" applyAlignment="1">
      <alignment horizontal="center" vertical="center"/>
    </xf>
    <xf numFmtId="1" fontId="2" fillId="0" borderId="2" xfId="0" applyFont="1" applyBorder="1" applyAlignment="1">
      <alignment horizontal="center" vertical="center"/>
    </xf>
    <xf numFmtId="1" fontId="4" fillId="0" borderId="2" xfId="0" applyFont="1" applyBorder="1" applyAlignment="1">
      <alignment horizontal="center" vertical="center" textRotation="90" wrapText="1"/>
    </xf>
    <xf numFmtId="1" fontId="4" fillId="0" borderId="6" xfId="0" applyFont="1" applyBorder="1" applyAlignment="1">
      <alignment horizontal="center" vertical="center" textRotation="90" wrapText="1"/>
    </xf>
    <xf numFmtId="1" fontId="4" fillId="0" borderId="5" xfId="0" applyFont="1" applyBorder="1" applyAlignment="1">
      <alignment horizontal="center" vertical="center" textRotation="90" wrapText="1"/>
    </xf>
    <xf numFmtId="1" fontId="4" fillId="0" borderId="3" xfId="0" applyFont="1" applyBorder="1" applyAlignment="1">
      <alignment horizontal="center" vertical="center" textRotation="90" wrapText="1"/>
    </xf>
  </cellXfs>
  <cellStyles count="1">
    <cellStyle name="Звичайни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533400</xdr:colOff>
      <xdr:row>0</xdr:row>
      <xdr:rowOff>0</xdr:rowOff>
    </xdr:from>
    <xdr:to>
      <xdr:col>20</xdr:col>
      <xdr:colOff>57150</xdr:colOff>
      <xdr:row>5</xdr:row>
      <xdr:rowOff>123824</xdr:rowOff>
    </xdr:to>
    <xdr:sp macro="" textlink="">
      <xdr:nvSpPr>
        <xdr:cNvPr id="2" name="TextBox 1"/>
        <xdr:cNvSpPr txBox="1"/>
      </xdr:nvSpPr>
      <xdr:spPr>
        <a:xfrm>
          <a:off x="3124200" y="0"/>
          <a:ext cx="2533650" cy="1028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1100"/>
            <a:t>ЗАТВЕРДЖЕНО</a:t>
          </a:r>
        </a:p>
        <a:p>
          <a:pPr algn="ctr"/>
          <a:r>
            <a:rPr lang="ru-RU" sz="1100"/>
            <a:t>ВО Генерального директора </a:t>
          </a:r>
        </a:p>
        <a:p>
          <a:pPr algn="ctr"/>
          <a:r>
            <a:rPr lang="ru-RU" sz="1100"/>
            <a:t>ДП</a:t>
          </a:r>
          <a:r>
            <a:rPr lang="ru-RU" sz="1100" baseline="0"/>
            <a:t> ВО Карпати </a:t>
          </a:r>
        </a:p>
        <a:p>
          <a:pPr algn="ctr"/>
          <a:r>
            <a:rPr lang="ru-RU" sz="1100" baseline="0"/>
            <a:t>___________</a:t>
          </a:r>
          <a:r>
            <a:rPr lang="ru-RU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Євген Баран</a:t>
          </a:r>
          <a:endParaRPr lang="ru-RU" sz="1100" baseline="0"/>
        </a:p>
        <a:p>
          <a:pPr algn="ctr"/>
          <a:r>
            <a:rPr lang="ru-RU" sz="1100" baseline="0"/>
            <a:t>"_____"__________2016</a:t>
          </a:r>
          <a:endParaRPr lang="ru-RU" sz="1100"/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209550</xdr:colOff>
      <xdr:row>5</xdr:row>
      <xdr:rowOff>123824</xdr:rowOff>
    </xdr:to>
    <xdr:sp macro="" textlink="">
      <xdr:nvSpPr>
        <xdr:cNvPr id="3" name="TextBox 2"/>
        <xdr:cNvSpPr txBox="1"/>
      </xdr:nvSpPr>
      <xdr:spPr>
        <a:xfrm>
          <a:off x="219075" y="0"/>
          <a:ext cx="2066925" cy="1028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1100"/>
            <a:t>ПОГОДЖЕНО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aseline="0"/>
            <a:t>Інженер по транспорту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>
              <a:solidFill>
                <a:schemeClr val="dk1"/>
              </a:solidFill>
              <a:latin typeface="+mn-lt"/>
              <a:ea typeface="+mn-ea"/>
              <a:cs typeface="+mn-cs"/>
            </a:rPr>
            <a:t>ДП</a:t>
          </a:r>
          <a:r>
            <a:rPr lang="ru-RU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ВО Карпати </a:t>
          </a:r>
          <a:endParaRPr lang="uk-UA"/>
        </a:p>
        <a:p>
          <a:pPr algn="ctr"/>
          <a:endParaRPr lang="ru-RU" sz="1100" baseline="0"/>
        </a:p>
        <a:p>
          <a:pPr algn="ctr"/>
          <a:r>
            <a:rPr lang="ru-RU" sz="1100" baseline="0"/>
            <a:t>___________Василь Мазурак</a:t>
          </a:r>
        </a:p>
        <a:p>
          <a:pPr algn="ctr"/>
          <a:r>
            <a:rPr lang="ru-RU" sz="1100" baseline="0"/>
            <a:t>"_____"__________2016</a:t>
          </a:r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54"/>
  <sheetViews>
    <sheetView tabSelected="1" topLeftCell="A7" zoomScaleNormal="100" workbookViewId="0">
      <selection activeCell="V45" sqref="V45"/>
    </sheetView>
  </sheetViews>
  <sheetFormatPr defaultRowHeight="14.25" x14ac:dyDescent="0.2"/>
  <cols>
    <col min="1" max="1" width="2.875" customWidth="1"/>
    <col min="2" max="2" width="3.5" hidden="1" customWidth="1"/>
    <col min="3" max="3" width="4.125" hidden="1" customWidth="1"/>
    <col min="4" max="4" width="5" hidden="1" customWidth="1"/>
    <col min="5" max="5" width="3.125" customWidth="1"/>
    <col min="6" max="6" width="2.625" hidden="1" customWidth="1"/>
    <col min="7" max="7" width="2.75" customWidth="1"/>
    <col min="8" max="8" width="4" customWidth="1"/>
    <col min="9" max="9" width="3.875" customWidth="1"/>
    <col min="10" max="10" width="2.5" hidden="1" customWidth="1"/>
    <col min="11" max="11" width="2.875" customWidth="1"/>
    <col min="12" max="12" width="20" customWidth="1"/>
    <col min="13" max="13" width="3.5" hidden="1" customWidth="1"/>
    <col min="14" max="14" width="3.875" hidden="1" customWidth="1"/>
    <col min="15" max="15" width="2.875" customWidth="1"/>
    <col min="16" max="16" width="3.25" hidden="1" customWidth="1"/>
    <col min="17" max="17" width="2.5" customWidth="1"/>
    <col min="18" max="18" width="3.5" customWidth="1"/>
    <col min="19" max="19" width="3.125" customWidth="1"/>
    <col min="20" max="20" width="2.625" hidden="1" customWidth="1"/>
    <col min="21" max="21" width="2.5" customWidth="1"/>
  </cols>
  <sheetData>
    <row r="1" spans="2:23" hidden="1" x14ac:dyDescent="0.2"/>
    <row r="2" spans="2:23" hidden="1" x14ac:dyDescent="0.2"/>
    <row r="3" spans="2:23" hidden="1" x14ac:dyDescent="0.2"/>
    <row r="4" spans="2:23" hidden="1" x14ac:dyDescent="0.2"/>
    <row r="5" spans="2:23" hidden="1" x14ac:dyDescent="0.2"/>
    <row r="6" spans="2:23" hidden="1" x14ac:dyDescent="0.2"/>
    <row r="7" spans="2:23" ht="18.75" x14ac:dyDescent="0.3">
      <c r="D7" s="2"/>
      <c r="H7" s="3"/>
      <c r="I7" s="3"/>
      <c r="J7" s="3"/>
      <c r="K7" s="3"/>
      <c r="L7" s="2" t="s">
        <v>7</v>
      </c>
      <c r="M7" s="6"/>
      <c r="R7" s="7"/>
    </row>
    <row r="8" spans="2:23" ht="15.75" x14ac:dyDescent="0.25">
      <c r="C8" s="8"/>
      <c r="D8" s="8" t="s">
        <v>8</v>
      </c>
      <c r="F8" s="21"/>
      <c r="G8" s="21"/>
      <c r="H8" s="21"/>
      <c r="I8" s="21"/>
      <c r="J8" s="21"/>
      <c r="K8" s="21"/>
      <c r="L8" s="36" t="s">
        <v>19</v>
      </c>
      <c r="N8" s="36"/>
      <c r="O8" s="36"/>
      <c r="P8" s="36"/>
      <c r="Q8" s="36"/>
      <c r="R8" s="36"/>
      <c r="S8" s="36"/>
      <c r="T8" s="36"/>
      <c r="U8" s="36"/>
    </row>
    <row r="9" spans="2:23" ht="14.25" customHeight="1" x14ac:dyDescent="0.2">
      <c r="B9" s="61" t="s">
        <v>0</v>
      </c>
      <c r="C9" s="61" t="s">
        <v>10</v>
      </c>
      <c r="D9" s="61" t="s">
        <v>1</v>
      </c>
      <c r="E9" s="63" t="s">
        <v>2</v>
      </c>
      <c r="F9" s="64"/>
      <c r="G9" s="64"/>
      <c r="H9" s="64"/>
      <c r="I9" s="64"/>
      <c r="J9" s="64"/>
      <c r="K9" s="65"/>
      <c r="L9" s="66" t="s">
        <v>3</v>
      </c>
      <c r="M9" s="61" t="s">
        <v>0</v>
      </c>
      <c r="N9" s="61" t="s">
        <v>1</v>
      </c>
      <c r="O9" s="63" t="s">
        <v>2</v>
      </c>
      <c r="P9" s="64"/>
      <c r="Q9" s="64"/>
      <c r="R9" s="64"/>
      <c r="S9" s="64"/>
      <c r="T9" s="64"/>
      <c r="U9" s="65"/>
    </row>
    <row r="10" spans="2:23" ht="41.25" customHeight="1" x14ac:dyDescent="0.2">
      <c r="B10" s="62"/>
      <c r="C10" s="62"/>
      <c r="D10" s="62"/>
      <c r="E10" s="69" t="s">
        <v>4</v>
      </c>
      <c r="F10" s="70"/>
      <c r="G10" s="71"/>
      <c r="H10" s="38" t="s">
        <v>5</v>
      </c>
      <c r="I10" s="69" t="s">
        <v>6</v>
      </c>
      <c r="J10" s="70"/>
      <c r="K10" s="71"/>
      <c r="L10" s="67"/>
      <c r="M10" s="68"/>
      <c r="N10" s="68"/>
      <c r="O10" s="69" t="s">
        <v>4</v>
      </c>
      <c r="P10" s="71"/>
      <c r="Q10" s="37"/>
      <c r="R10" s="9" t="s">
        <v>5</v>
      </c>
      <c r="S10" s="69" t="s">
        <v>6</v>
      </c>
      <c r="T10" s="70"/>
      <c r="U10" s="71"/>
      <c r="W10" s="17"/>
    </row>
    <row r="11" spans="2:23" ht="19.5" x14ac:dyDescent="0.3">
      <c r="B11" s="4">
        <v>0</v>
      </c>
      <c r="C11" s="4">
        <v>0</v>
      </c>
      <c r="D11" s="15">
        <v>0</v>
      </c>
      <c r="E11" s="29">
        <v>5</v>
      </c>
      <c r="F11" s="30">
        <v>35</v>
      </c>
      <c r="G11" s="30">
        <f>F11</f>
        <v>35</v>
      </c>
      <c r="H11" s="5">
        <v>5</v>
      </c>
      <c r="I11" s="18">
        <v>5</v>
      </c>
      <c r="J11" s="31">
        <f>G11+H11</f>
        <v>40</v>
      </c>
      <c r="K11" s="30">
        <f>IF(J11&lt;60,J11,IF(J11&gt;=60,J11-60))</f>
        <v>40</v>
      </c>
      <c r="L11" s="35" t="s">
        <v>16</v>
      </c>
      <c r="M11" s="4">
        <f>(N11-N12)*60/45</f>
        <v>5</v>
      </c>
      <c r="N11" s="13">
        <f t="shared" ref="N11:N18" si="0">N12+(D12-D11)</f>
        <v>36</v>
      </c>
      <c r="O11" s="18">
        <v>8</v>
      </c>
      <c r="P11" s="31">
        <f t="shared" ref="P11:P17" si="1">U12+M11</f>
        <v>15</v>
      </c>
      <c r="Q11" s="30">
        <f t="shared" ref="Q11:Q19" si="2">IF(P11&lt;60,P11,IF(P11&gt;=60,P11-60))</f>
        <v>15</v>
      </c>
      <c r="R11" s="22">
        <v>10</v>
      </c>
      <c r="S11" s="18">
        <v>8</v>
      </c>
      <c r="T11" s="32">
        <f t="shared" ref="T11:T19" si="3">Q11+R11</f>
        <v>25</v>
      </c>
      <c r="U11" s="30">
        <f t="shared" ref="U11:U19" si="4">IF(T11&lt;60,T11,IF(T11&gt;=60,T11-60))</f>
        <v>25</v>
      </c>
    </row>
    <row r="12" spans="2:23" ht="32.25" x14ac:dyDescent="0.3">
      <c r="B12" s="4">
        <f>(D12-D11)*60/45</f>
        <v>5</v>
      </c>
      <c r="C12" s="28">
        <v>3.5</v>
      </c>
      <c r="D12" s="16">
        <f>D11+C12</f>
        <v>3.5</v>
      </c>
      <c r="E12" s="20">
        <f>IF(F12&lt;60,E11,IF(F12&gt;=60,E11+1))</f>
        <v>5</v>
      </c>
      <c r="F12" s="11">
        <f>K11+B12</f>
        <v>45</v>
      </c>
      <c r="G12" s="10">
        <f>IF(F12&lt;60,F12,IF(F12&gt;=60,F12-60))</f>
        <v>45</v>
      </c>
      <c r="H12" s="5">
        <v>1</v>
      </c>
      <c r="I12" s="18">
        <v>5</v>
      </c>
      <c r="J12" s="31">
        <f t="shared" ref="J12:J18" si="5">G12+H12</f>
        <v>46</v>
      </c>
      <c r="K12" s="30">
        <f>IF(J12&lt;60,J12,IF(J12&gt;=60,J12-60))</f>
        <v>46</v>
      </c>
      <c r="L12" s="24" t="s">
        <v>17</v>
      </c>
      <c r="M12" s="4">
        <f t="shared" ref="M12:M52" si="6">(N12-N13)*60/45</f>
        <v>6</v>
      </c>
      <c r="N12" s="13">
        <f t="shared" si="0"/>
        <v>32.5</v>
      </c>
      <c r="O12" s="18">
        <v>8</v>
      </c>
      <c r="P12" s="31">
        <f t="shared" si="1"/>
        <v>9</v>
      </c>
      <c r="Q12" s="30">
        <f t="shared" si="2"/>
        <v>9</v>
      </c>
      <c r="R12" s="22">
        <v>1</v>
      </c>
      <c r="S12" s="18">
        <v>8</v>
      </c>
      <c r="T12" s="32">
        <f t="shared" si="3"/>
        <v>10</v>
      </c>
      <c r="U12" s="30">
        <f t="shared" si="4"/>
        <v>10</v>
      </c>
    </row>
    <row r="13" spans="2:23" ht="28.5" x14ac:dyDescent="0.3">
      <c r="B13" s="4">
        <f t="shared" ref="B13:B52" si="7">(D13-D12)*60/45</f>
        <v>6</v>
      </c>
      <c r="C13" s="28">
        <v>4.4000000000000004</v>
      </c>
      <c r="D13" s="16">
        <f t="shared" ref="D13:D19" si="8">D12+C13</f>
        <v>7.9</v>
      </c>
      <c r="E13" s="20">
        <f t="shared" ref="E13:E19" si="9">IF(F13&lt;60,E12,IF(F13&gt;=60,E12+1))</f>
        <v>5</v>
      </c>
      <c r="F13" s="11">
        <f t="shared" ref="F13:F19" si="10">K12+B13</f>
        <v>52</v>
      </c>
      <c r="G13" s="10">
        <f t="shared" ref="G13:G19" si="11">IF(F13&lt;60,F13,IF(F13&gt;=60,F13-60))</f>
        <v>52</v>
      </c>
      <c r="H13" s="5">
        <v>1</v>
      </c>
      <c r="I13" s="18">
        <v>5</v>
      </c>
      <c r="J13" s="31">
        <f t="shared" si="5"/>
        <v>53</v>
      </c>
      <c r="K13" s="30">
        <f t="shared" ref="K13:K18" si="12">IF(J13&lt;60,J13,IF(J13&gt;=60,J13-60))</f>
        <v>53</v>
      </c>
      <c r="L13" s="26" t="s">
        <v>18</v>
      </c>
      <c r="M13" s="4">
        <f t="shared" si="6"/>
        <v>2</v>
      </c>
      <c r="N13" s="13">
        <f t="shared" si="0"/>
        <v>28.1</v>
      </c>
      <c r="O13" s="19">
        <v>8</v>
      </c>
      <c r="P13" s="31">
        <f t="shared" si="1"/>
        <v>2</v>
      </c>
      <c r="Q13" s="30">
        <f t="shared" si="2"/>
        <v>2</v>
      </c>
      <c r="R13" s="22">
        <v>1</v>
      </c>
      <c r="S13" s="18">
        <v>8</v>
      </c>
      <c r="T13" s="32">
        <f t="shared" si="3"/>
        <v>3</v>
      </c>
      <c r="U13" s="30">
        <f t="shared" si="4"/>
        <v>3</v>
      </c>
    </row>
    <row r="14" spans="2:23" ht="19.5" x14ac:dyDescent="0.3">
      <c r="B14" s="4">
        <f t="shared" si="7"/>
        <v>2</v>
      </c>
      <c r="C14" s="28">
        <v>1.2</v>
      </c>
      <c r="D14" s="16">
        <f t="shared" si="8"/>
        <v>9.1</v>
      </c>
      <c r="E14" s="20">
        <f t="shared" si="9"/>
        <v>5</v>
      </c>
      <c r="F14" s="11">
        <f t="shared" si="10"/>
        <v>55</v>
      </c>
      <c r="G14" s="10">
        <f t="shared" si="11"/>
        <v>55</v>
      </c>
      <c r="H14" s="5">
        <v>1</v>
      </c>
      <c r="I14" s="18">
        <v>5</v>
      </c>
      <c r="J14" s="31">
        <f t="shared" si="5"/>
        <v>56</v>
      </c>
      <c r="K14" s="30">
        <f t="shared" si="12"/>
        <v>56</v>
      </c>
      <c r="L14" s="24" t="s">
        <v>15</v>
      </c>
      <c r="M14" s="4">
        <f t="shared" si="6"/>
        <v>6</v>
      </c>
      <c r="N14" s="13">
        <f t="shared" si="0"/>
        <v>26.9</v>
      </c>
      <c r="O14" s="19">
        <v>7</v>
      </c>
      <c r="P14" s="31">
        <f t="shared" si="1"/>
        <v>59</v>
      </c>
      <c r="Q14" s="30">
        <f t="shared" si="2"/>
        <v>59</v>
      </c>
      <c r="R14" s="22">
        <v>1</v>
      </c>
      <c r="S14" s="18">
        <v>8</v>
      </c>
      <c r="T14" s="32">
        <f t="shared" si="3"/>
        <v>60</v>
      </c>
      <c r="U14" s="30">
        <f t="shared" si="4"/>
        <v>0</v>
      </c>
    </row>
    <row r="15" spans="2:23" ht="19.5" x14ac:dyDescent="0.3">
      <c r="B15" s="4">
        <f t="shared" si="7"/>
        <v>6</v>
      </c>
      <c r="C15" s="28">
        <v>4.8</v>
      </c>
      <c r="D15" s="16">
        <f t="shared" si="8"/>
        <v>13.9</v>
      </c>
      <c r="E15" s="20">
        <f t="shared" si="9"/>
        <v>6</v>
      </c>
      <c r="F15" s="11">
        <f t="shared" si="10"/>
        <v>62</v>
      </c>
      <c r="G15" s="10">
        <f t="shared" si="11"/>
        <v>2</v>
      </c>
      <c r="H15" s="5">
        <v>1</v>
      </c>
      <c r="I15" s="18">
        <v>6</v>
      </c>
      <c r="J15" s="31">
        <f t="shared" si="5"/>
        <v>3</v>
      </c>
      <c r="K15" s="30">
        <f t="shared" si="12"/>
        <v>3</v>
      </c>
      <c r="L15" s="26" t="s">
        <v>11</v>
      </c>
      <c r="M15" s="4">
        <f t="shared" si="6"/>
        <v>8</v>
      </c>
      <c r="N15" s="13">
        <f t="shared" si="0"/>
        <v>22.1</v>
      </c>
      <c r="O15" s="19">
        <v>7</v>
      </c>
      <c r="P15" s="31">
        <f t="shared" si="1"/>
        <v>52</v>
      </c>
      <c r="Q15" s="30">
        <f t="shared" si="2"/>
        <v>52</v>
      </c>
      <c r="R15" s="22">
        <v>1</v>
      </c>
      <c r="S15" s="18">
        <v>7</v>
      </c>
      <c r="T15" s="32">
        <f t="shared" si="3"/>
        <v>53</v>
      </c>
      <c r="U15" s="30">
        <f t="shared" si="4"/>
        <v>53</v>
      </c>
    </row>
    <row r="16" spans="2:23" ht="19.5" x14ac:dyDescent="0.3">
      <c r="B16" s="4">
        <f t="shared" si="7"/>
        <v>8</v>
      </c>
      <c r="C16" s="28">
        <v>5.9</v>
      </c>
      <c r="D16" s="16">
        <f t="shared" si="8"/>
        <v>19.8</v>
      </c>
      <c r="E16" s="20">
        <f t="shared" si="9"/>
        <v>6</v>
      </c>
      <c r="F16" s="11">
        <f t="shared" si="10"/>
        <v>11</v>
      </c>
      <c r="G16" s="10">
        <f t="shared" si="11"/>
        <v>11</v>
      </c>
      <c r="H16" s="5">
        <v>1</v>
      </c>
      <c r="I16" s="18">
        <v>6</v>
      </c>
      <c r="J16" s="31">
        <f t="shared" si="5"/>
        <v>12</v>
      </c>
      <c r="K16" s="30">
        <f t="shared" si="12"/>
        <v>12</v>
      </c>
      <c r="L16" s="25" t="s">
        <v>9</v>
      </c>
      <c r="M16" s="4">
        <f t="shared" si="6"/>
        <v>9</v>
      </c>
      <c r="N16" s="13">
        <f t="shared" si="0"/>
        <v>16.2</v>
      </c>
      <c r="O16" s="19">
        <v>7</v>
      </c>
      <c r="P16" s="31">
        <f t="shared" si="1"/>
        <v>43</v>
      </c>
      <c r="Q16" s="30">
        <f t="shared" si="2"/>
        <v>43</v>
      </c>
      <c r="R16" s="22">
        <v>1</v>
      </c>
      <c r="S16" s="18">
        <v>7</v>
      </c>
      <c r="T16" s="32">
        <f t="shared" si="3"/>
        <v>44</v>
      </c>
      <c r="U16" s="30">
        <f t="shared" si="4"/>
        <v>44</v>
      </c>
    </row>
    <row r="17" spans="2:21" ht="19.5" x14ac:dyDescent="0.3">
      <c r="B17" s="4">
        <f t="shared" si="7"/>
        <v>9</v>
      </c>
      <c r="C17" s="28">
        <v>7</v>
      </c>
      <c r="D17" s="16">
        <f t="shared" si="8"/>
        <v>26.8</v>
      </c>
      <c r="E17" s="20">
        <f t="shared" si="9"/>
        <v>6</v>
      </c>
      <c r="F17" s="11">
        <f t="shared" si="10"/>
        <v>21</v>
      </c>
      <c r="G17" s="10">
        <f t="shared" si="11"/>
        <v>21</v>
      </c>
      <c r="H17" s="5">
        <v>1</v>
      </c>
      <c r="I17" s="18">
        <v>6</v>
      </c>
      <c r="J17" s="31">
        <f t="shared" si="5"/>
        <v>22</v>
      </c>
      <c r="K17" s="30">
        <f t="shared" si="12"/>
        <v>22</v>
      </c>
      <c r="L17" s="26" t="s">
        <v>13</v>
      </c>
      <c r="M17" s="4">
        <f t="shared" si="6"/>
        <v>5</v>
      </c>
      <c r="N17" s="13">
        <f t="shared" si="0"/>
        <v>9.1999999999999993</v>
      </c>
      <c r="O17" s="19">
        <v>7</v>
      </c>
      <c r="P17" s="31">
        <f t="shared" si="1"/>
        <v>33</v>
      </c>
      <c r="Q17" s="30">
        <f t="shared" si="2"/>
        <v>33</v>
      </c>
      <c r="R17" s="22">
        <v>1</v>
      </c>
      <c r="S17" s="18">
        <v>7</v>
      </c>
      <c r="T17" s="32">
        <f t="shared" si="3"/>
        <v>34</v>
      </c>
      <c r="U17" s="30">
        <f t="shared" si="4"/>
        <v>34</v>
      </c>
    </row>
    <row r="18" spans="2:21" ht="19.5" x14ac:dyDescent="0.3">
      <c r="B18" s="4">
        <f t="shared" si="7"/>
        <v>5</v>
      </c>
      <c r="C18" s="28">
        <v>4.0999999999999996</v>
      </c>
      <c r="D18" s="16">
        <f t="shared" si="8"/>
        <v>30.9</v>
      </c>
      <c r="E18" s="20">
        <f t="shared" si="9"/>
        <v>6</v>
      </c>
      <c r="F18" s="11">
        <f t="shared" si="10"/>
        <v>27</v>
      </c>
      <c r="G18" s="10">
        <f t="shared" si="11"/>
        <v>27</v>
      </c>
      <c r="H18" s="5">
        <v>1</v>
      </c>
      <c r="I18" s="18">
        <v>6</v>
      </c>
      <c r="J18" s="31">
        <f t="shared" si="5"/>
        <v>28</v>
      </c>
      <c r="K18" s="30">
        <f t="shared" si="12"/>
        <v>28</v>
      </c>
      <c r="L18" s="34" t="s">
        <v>14</v>
      </c>
      <c r="M18" s="4">
        <f t="shared" si="6"/>
        <v>7</v>
      </c>
      <c r="N18" s="13">
        <f t="shared" si="0"/>
        <v>5.0999999999999996</v>
      </c>
      <c r="O18" s="19">
        <v>7</v>
      </c>
      <c r="P18" s="31">
        <f>U19+M18</f>
        <v>27</v>
      </c>
      <c r="Q18" s="30">
        <f t="shared" si="2"/>
        <v>27</v>
      </c>
      <c r="R18" s="22">
        <v>1</v>
      </c>
      <c r="S18" s="18">
        <v>7</v>
      </c>
      <c r="T18" s="32">
        <f t="shared" si="3"/>
        <v>28</v>
      </c>
      <c r="U18" s="30">
        <f t="shared" si="4"/>
        <v>28</v>
      </c>
    </row>
    <row r="19" spans="2:21" ht="19.5" x14ac:dyDescent="0.3">
      <c r="B19" s="4">
        <f t="shared" si="7"/>
        <v>7</v>
      </c>
      <c r="C19" s="28">
        <v>5.0999999999999996</v>
      </c>
      <c r="D19" s="16">
        <f t="shared" si="8"/>
        <v>36</v>
      </c>
      <c r="E19" s="20">
        <f t="shared" si="9"/>
        <v>6</v>
      </c>
      <c r="F19" s="11">
        <f t="shared" si="10"/>
        <v>35</v>
      </c>
      <c r="G19" s="10">
        <f t="shared" si="11"/>
        <v>35</v>
      </c>
      <c r="H19" s="5">
        <v>30</v>
      </c>
      <c r="I19" s="18"/>
      <c r="J19" s="31"/>
      <c r="K19" s="30"/>
      <c r="L19" s="25" t="s">
        <v>12</v>
      </c>
      <c r="M19" s="4">
        <f t="shared" si="6"/>
        <v>0</v>
      </c>
      <c r="N19" s="13">
        <v>0</v>
      </c>
      <c r="O19" s="40">
        <v>7</v>
      </c>
      <c r="P19" s="41">
        <v>15</v>
      </c>
      <c r="Q19" s="42">
        <f t="shared" si="2"/>
        <v>15</v>
      </c>
      <c r="R19" s="43">
        <v>5</v>
      </c>
      <c r="S19" s="18">
        <v>7</v>
      </c>
      <c r="T19" s="32">
        <f t="shared" si="3"/>
        <v>20</v>
      </c>
      <c r="U19" s="30">
        <f t="shared" si="4"/>
        <v>20</v>
      </c>
    </row>
    <row r="20" spans="2:21" ht="11.25" customHeight="1" x14ac:dyDescent="0.3">
      <c r="B20" s="44"/>
      <c r="C20" s="45"/>
      <c r="D20" s="46"/>
      <c r="E20" s="47"/>
      <c r="F20" s="48"/>
      <c r="G20" s="49"/>
      <c r="H20" s="50"/>
      <c r="I20" s="51"/>
      <c r="J20" s="52"/>
      <c r="K20" s="53"/>
      <c r="L20" s="54"/>
      <c r="M20" s="44"/>
      <c r="N20" s="55"/>
      <c r="O20" s="51"/>
      <c r="P20" s="52"/>
      <c r="Q20" s="53"/>
      <c r="R20" s="56"/>
      <c r="S20" s="51"/>
      <c r="T20" s="57"/>
      <c r="U20" s="53"/>
    </row>
    <row r="21" spans="2:21" ht="18.75" x14ac:dyDescent="0.25">
      <c r="B21" s="4">
        <f t="shared" si="7"/>
        <v>0</v>
      </c>
      <c r="C21" s="4">
        <v>0</v>
      </c>
      <c r="D21" s="15">
        <v>0</v>
      </c>
      <c r="E21" s="20">
        <v>14</v>
      </c>
      <c r="F21" s="30">
        <v>15</v>
      </c>
      <c r="G21" s="30">
        <f>F21</f>
        <v>15</v>
      </c>
      <c r="H21" s="5">
        <v>5</v>
      </c>
      <c r="I21" s="18">
        <v>14</v>
      </c>
      <c r="J21" s="31">
        <f>G21+H21</f>
        <v>20</v>
      </c>
      <c r="K21" s="30">
        <f>IF(J21&lt;60,J21,IF(J21&gt;=60,J21-60))</f>
        <v>20</v>
      </c>
      <c r="L21" s="35" t="s">
        <v>16</v>
      </c>
      <c r="M21" s="4">
        <f t="shared" si="6"/>
        <v>5</v>
      </c>
      <c r="N21" s="13">
        <f t="shared" ref="N21:N28" si="13">N22+(D22-D21)</f>
        <v>36</v>
      </c>
      <c r="O21" s="19">
        <v>16</v>
      </c>
      <c r="P21" s="31">
        <f t="shared" ref="P21:P27" si="14">U22+M21</f>
        <v>45</v>
      </c>
      <c r="Q21" s="30">
        <f t="shared" ref="Q21:Q29" si="15">IF(P21&lt;60,P21,IF(P21&gt;=60,P21-60))</f>
        <v>45</v>
      </c>
      <c r="R21" s="22">
        <v>5</v>
      </c>
      <c r="S21" s="18">
        <v>16</v>
      </c>
      <c r="T21" s="32">
        <f t="shared" ref="T21:T29" si="16">Q21+R21</f>
        <v>50</v>
      </c>
      <c r="U21" s="30">
        <f t="shared" ref="U21:U29" si="17">IF(T21&lt;60,T21,IF(T21&gt;=60,T21-60))</f>
        <v>50</v>
      </c>
    </row>
    <row r="22" spans="2:21" ht="32.25" x14ac:dyDescent="0.3">
      <c r="B22" s="4">
        <f t="shared" si="7"/>
        <v>5</v>
      </c>
      <c r="C22" s="28">
        <v>3.5</v>
      </c>
      <c r="D22" s="16">
        <v>3.5</v>
      </c>
      <c r="E22" s="20">
        <f t="shared" ref="E22:E52" si="18">IF(F22&lt;60,E21,IF(F22&gt;=60,E21+1))</f>
        <v>14</v>
      </c>
      <c r="F22" s="11">
        <f>K21+B22</f>
        <v>25</v>
      </c>
      <c r="G22" s="10">
        <f t="shared" ref="G22:G29" si="19">IF(F22&lt;60,F22,IF(F22&gt;=60,F22-60))</f>
        <v>25</v>
      </c>
      <c r="H22" s="5">
        <v>1</v>
      </c>
      <c r="I22" s="18">
        <v>14</v>
      </c>
      <c r="J22" s="31">
        <f t="shared" ref="J22:J28" si="20">G22+H22</f>
        <v>26</v>
      </c>
      <c r="K22" s="30">
        <f t="shared" ref="K22:K28" si="21">IF(J22&lt;60,J22,IF(J22&gt;=60,J22-60))</f>
        <v>26</v>
      </c>
      <c r="L22" s="24" t="s">
        <v>17</v>
      </c>
      <c r="M22" s="4">
        <f t="shared" si="6"/>
        <v>6</v>
      </c>
      <c r="N22" s="13">
        <f t="shared" si="13"/>
        <v>32.5</v>
      </c>
      <c r="O22" s="19">
        <v>16</v>
      </c>
      <c r="P22" s="31">
        <f t="shared" si="14"/>
        <v>39</v>
      </c>
      <c r="Q22" s="30">
        <f t="shared" si="15"/>
        <v>39</v>
      </c>
      <c r="R22" s="22">
        <v>1</v>
      </c>
      <c r="S22" s="18">
        <v>16</v>
      </c>
      <c r="T22" s="32">
        <f t="shared" si="16"/>
        <v>40</v>
      </c>
      <c r="U22" s="30">
        <f t="shared" si="17"/>
        <v>40</v>
      </c>
    </row>
    <row r="23" spans="2:21" ht="28.5" x14ac:dyDescent="0.3">
      <c r="B23" s="4">
        <f t="shared" si="7"/>
        <v>6</v>
      </c>
      <c r="C23" s="28">
        <v>4.4000000000000004</v>
      </c>
      <c r="D23" s="16">
        <v>7.9</v>
      </c>
      <c r="E23" s="20">
        <f t="shared" si="18"/>
        <v>14</v>
      </c>
      <c r="F23" s="11">
        <f t="shared" ref="F23:F39" si="22">K22+B23</f>
        <v>32</v>
      </c>
      <c r="G23" s="10">
        <f t="shared" si="19"/>
        <v>32</v>
      </c>
      <c r="H23" s="5">
        <v>1</v>
      </c>
      <c r="I23" s="18">
        <v>14</v>
      </c>
      <c r="J23" s="31">
        <f t="shared" si="20"/>
        <v>33</v>
      </c>
      <c r="K23" s="30">
        <f t="shared" si="21"/>
        <v>33</v>
      </c>
      <c r="L23" s="26" t="s">
        <v>18</v>
      </c>
      <c r="M23" s="4">
        <f t="shared" si="6"/>
        <v>2</v>
      </c>
      <c r="N23" s="13">
        <f t="shared" si="13"/>
        <v>28.1</v>
      </c>
      <c r="O23" s="19">
        <v>16</v>
      </c>
      <c r="P23" s="31">
        <f t="shared" si="14"/>
        <v>32</v>
      </c>
      <c r="Q23" s="30">
        <f t="shared" si="15"/>
        <v>32</v>
      </c>
      <c r="R23" s="22">
        <v>1</v>
      </c>
      <c r="S23" s="18">
        <v>16</v>
      </c>
      <c r="T23" s="32">
        <f t="shared" si="16"/>
        <v>33</v>
      </c>
      <c r="U23" s="30">
        <f t="shared" si="17"/>
        <v>33</v>
      </c>
    </row>
    <row r="24" spans="2:21" ht="19.5" x14ac:dyDescent="0.3">
      <c r="B24" s="4">
        <f t="shared" si="7"/>
        <v>2</v>
      </c>
      <c r="C24" s="28">
        <v>1.2</v>
      </c>
      <c r="D24" s="16">
        <v>9.1</v>
      </c>
      <c r="E24" s="20">
        <f t="shared" si="18"/>
        <v>14</v>
      </c>
      <c r="F24" s="11">
        <f t="shared" si="22"/>
        <v>35</v>
      </c>
      <c r="G24" s="10">
        <f t="shared" si="19"/>
        <v>35</v>
      </c>
      <c r="H24" s="5">
        <v>1</v>
      </c>
      <c r="I24" s="18">
        <v>14</v>
      </c>
      <c r="J24" s="31">
        <f t="shared" si="20"/>
        <v>36</v>
      </c>
      <c r="K24" s="30">
        <f t="shared" si="21"/>
        <v>36</v>
      </c>
      <c r="L24" s="24" t="s">
        <v>15</v>
      </c>
      <c r="M24" s="4">
        <f t="shared" si="6"/>
        <v>6</v>
      </c>
      <c r="N24" s="13">
        <f t="shared" si="13"/>
        <v>26.9</v>
      </c>
      <c r="O24" s="19">
        <v>16</v>
      </c>
      <c r="P24" s="31">
        <f t="shared" si="14"/>
        <v>29</v>
      </c>
      <c r="Q24" s="30">
        <f t="shared" si="15"/>
        <v>29</v>
      </c>
      <c r="R24" s="22">
        <v>1</v>
      </c>
      <c r="S24" s="18">
        <v>16</v>
      </c>
      <c r="T24" s="32">
        <f t="shared" si="16"/>
        <v>30</v>
      </c>
      <c r="U24" s="30">
        <f t="shared" si="17"/>
        <v>30</v>
      </c>
    </row>
    <row r="25" spans="2:21" ht="19.5" x14ac:dyDescent="0.3">
      <c r="B25" s="4">
        <f t="shared" si="7"/>
        <v>6</v>
      </c>
      <c r="C25" s="28">
        <v>4.8</v>
      </c>
      <c r="D25" s="16">
        <v>13.9</v>
      </c>
      <c r="E25" s="20">
        <f t="shared" si="18"/>
        <v>14</v>
      </c>
      <c r="F25" s="11">
        <f t="shared" si="22"/>
        <v>42</v>
      </c>
      <c r="G25" s="10">
        <f t="shared" si="19"/>
        <v>42</v>
      </c>
      <c r="H25" s="5">
        <v>1</v>
      </c>
      <c r="I25" s="18">
        <v>14</v>
      </c>
      <c r="J25" s="31">
        <f t="shared" si="20"/>
        <v>43</v>
      </c>
      <c r="K25" s="30">
        <f t="shared" si="21"/>
        <v>43</v>
      </c>
      <c r="L25" s="26" t="s">
        <v>11</v>
      </c>
      <c r="M25" s="4">
        <f t="shared" si="6"/>
        <v>8</v>
      </c>
      <c r="N25" s="13">
        <f t="shared" si="13"/>
        <v>22.1</v>
      </c>
      <c r="O25" s="19">
        <v>16</v>
      </c>
      <c r="P25" s="31">
        <f t="shared" si="14"/>
        <v>22</v>
      </c>
      <c r="Q25" s="30">
        <f t="shared" si="15"/>
        <v>22</v>
      </c>
      <c r="R25" s="22">
        <v>1</v>
      </c>
      <c r="S25" s="18">
        <v>16</v>
      </c>
      <c r="T25" s="32">
        <f t="shared" si="16"/>
        <v>23</v>
      </c>
      <c r="U25" s="30">
        <f t="shared" si="17"/>
        <v>23</v>
      </c>
    </row>
    <row r="26" spans="2:21" ht="19.5" x14ac:dyDescent="0.3">
      <c r="B26" s="4">
        <f t="shared" si="7"/>
        <v>8</v>
      </c>
      <c r="C26" s="28">
        <v>5.9</v>
      </c>
      <c r="D26" s="16">
        <v>19.8</v>
      </c>
      <c r="E26" s="20">
        <f t="shared" si="18"/>
        <v>14</v>
      </c>
      <c r="F26" s="11">
        <f t="shared" si="22"/>
        <v>51</v>
      </c>
      <c r="G26" s="10">
        <f t="shared" si="19"/>
        <v>51</v>
      </c>
      <c r="H26" s="5">
        <v>1</v>
      </c>
      <c r="I26" s="18">
        <v>14</v>
      </c>
      <c r="J26" s="31">
        <f t="shared" si="20"/>
        <v>52</v>
      </c>
      <c r="K26" s="30">
        <f t="shared" si="21"/>
        <v>52</v>
      </c>
      <c r="L26" s="25" t="s">
        <v>9</v>
      </c>
      <c r="M26" s="4">
        <f t="shared" si="6"/>
        <v>9</v>
      </c>
      <c r="N26" s="13">
        <f t="shared" si="13"/>
        <v>16.2</v>
      </c>
      <c r="O26" s="19">
        <v>16</v>
      </c>
      <c r="P26" s="31">
        <f t="shared" si="14"/>
        <v>13</v>
      </c>
      <c r="Q26" s="30">
        <f t="shared" si="15"/>
        <v>13</v>
      </c>
      <c r="R26" s="22">
        <v>1</v>
      </c>
      <c r="S26" s="18">
        <v>16</v>
      </c>
      <c r="T26" s="32">
        <f t="shared" si="16"/>
        <v>14</v>
      </c>
      <c r="U26" s="30">
        <f t="shared" si="17"/>
        <v>14</v>
      </c>
    </row>
    <row r="27" spans="2:21" ht="19.5" x14ac:dyDescent="0.3">
      <c r="B27" s="4">
        <f t="shared" si="7"/>
        <v>9</v>
      </c>
      <c r="C27" s="28">
        <v>7</v>
      </c>
      <c r="D27" s="16">
        <v>26.8</v>
      </c>
      <c r="E27" s="20">
        <f t="shared" si="18"/>
        <v>15</v>
      </c>
      <c r="F27" s="11">
        <f t="shared" si="22"/>
        <v>61</v>
      </c>
      <c r="G27" s="10">
        <f t="shared" si="19"/>
        <v>1</v>
      </c>
      <c r="H27" s="5">
        <v>1</v>
      </c>
      <c r="I27" s="18">
        <v>15</v>
      </c>
      <c r="J27" s="31">
        <f t="shared" si="20"/>
        <v>2</v>
      </c>
      <c r="K27" s="30">
        <f t="shared" si="21"/>
        <v>2</v>
      </c>
      <c r="L27" s="26" t="s">
        <v>13</v>
      </c>
      <c r="M27" s="4">
        <f t="shared" si="6"/>
        <v>5</v>
      </c>
      <c r="N27" s="13">
        <f t="shared" si="13"/>
        <v>9.1999999999999993</v>
      </c>
      <c r="O27" s="19">
        <v>16</v>
      </c>
      <c r="P27" s="31">
        <f t="shared" si="14"/>
        <v>63</v>
      </c>
      <c r="Q27" s="30">
        <f t="shared" si="15"/>
        <v>3</v>
      </c>
      <c r="R27" s="22">
        <v>1</v>
      </c>
      <c r="S27" s="18">
        <v>16</v>
      </c>
      <c r="T27" s="32">
        <f t="shared" si="16"/>
        <v>4</v>
      </c>
      <c r="U27" s="30">
        <f t="shared" si="17"/>
        <v>4</v>
      </c>
    </row>
    <row r="28" spans="2:21" ht="19.5" x14ac:dyDescent="0.3">
      <c r="B28" s="4">
        <f t="shared" si="7"/>
        <v>5</v>
      </c>
      <c r="C28" s="28">
        <v>4.0999999999999996</v>
      </c>
      <c r="D28" s="16">
        <v>30.9</v>
      </c>
      <c r="E28" s="20">
        <f t="shared" si="18"/>
        <v>15</v>
      </c>
      <c r="F28" s="11">
        <f t="shared" si="22"/>
        <v>7</v>
      </c>
      <c r="G28" s="10">
        <f t="shared" si="19"/>
        <v>7</v>
      </c>
      <c r="H28" s="5">
        <v>1</v>
      </c>
      <c r="I28" s="18">
        <v>15</v>
      </c>
      <c r="J28" s="31">
        <f t="shared" si="20"/>
        <v>8</v>
      </c>
      <c r="K28" s="30">
        <f t="shared" si="21"/>
        <v>8</v>
      </c>
      <c r="L28" s="34" t="s">
        <v>14</v>
      </c>
      <c r="M28" s="4">
        <f t="shared" si="6"/>
        <v>7</v>
      </c>
      <c r="N28" s="13">
        <f t="shared" si="13"/>
        <v>5.0999999999999996</v>
      </c>
      <c r="O28" s="19">
        <v>15</v>
      </c>
      <c r="P28" s="31">
        <f>U29+M28</f>
        <v>57</v>
      </c>
      <c r="Q28" s="30">
        <f t="shared" si="15"/>
        <v>57</v>
      </c>
      <c r="R28" s="22">
        <v>1</v>
      </c>
      <c r="S28" s="18">
        <v>15</v>
      </c>
      <c r="T28" s="32">
        <f t="shared" si="16"/>
        <v>58</v>
      </c>
      <c r="U28" s="30">
        <f t="shared" si="17"/>
        <v>58</v>
      </c>
    </row>
    <row r="29" spans="2:21" ht="19.5" x14ac:dyDescent="0.3">
      <c r="B29" s="4">
        <f t="shared" si="7"/>
        <v>7</v>
      </c>
      <c r="C29" s="28">
        <v>5.0999999999999996</v>
      </c>
      <c r="D29" s="16">
        <v>36</v>
      </c>
      <c r="E29" s="20">
        <f t="shared" si="18"/>
        <v>15</v>
      </c>
      <c r="F29" s="11">
        <f t="shared" si="22"/>
        <v>15</v>
      </c>
      <c r="G29" s="10">
        <f t="shared" si="19"/>
        <v>15</v>
      </c>
      <c r="H29" s="5">
        <v>10</v>
      </c>
      <c r="I29" s="18"/>
      <c r="J29" s="31"/>
      <c r="K29" s="30"/>
      <c r="L29" s="25" t="s">
        <v>12</v>
      </c>
      <c r="M29" s="4">
        <v>0</v>
      </c>
      <c r="N29" s="13">
        <v>0</v>
      </c>
      <c r="O29" s="40">
        <v>15</v>
      </c>
      <c r="P29" s="41">
        <v>45</v>
      </c>
      <c r="Q29" s="42">
        <f t="shared" si="15"/>
        <v>45</v>
      </c>
      <c r="R29" s="43">
        <v>5</v>
      </c>
      <c r="S29" s="18">
        <v>15</v>
      </c>
      <c r="T29" s="32">
        <f t="shared" si="16"/>
        <v>50</v>
      </c>
      <c r="U29" s="30">
        <f t="shared" si="17"/>
        <v>50</v>
      </c>
    </row>
    <row r="30" spans="2:21" ht="19.5" hidden="1" x14ac:dyDescent="0.3">
      <c r="B30" s="4"/>
      <c r="C30" s="27"/>
      <c r="D30" s="16"/>
      <c r="E30" s="20"/>
      <c r="F30" s="11"/>
      <c r="G30" s="10"/>
      <c r="H30" s="12"/>
      <c r="I30" s="18"/>
      <c r="J30" s="31"/>
      <c r="K30" s="30"/>
      <c r="L30" s="14"/>
      <c r="M30" s="4"/>
      <c r="N30" s="13"/>
      <c r="O30" s="19"/>
      <c r="P30" s="31"/>
      <c r="Q30" s="30"/>
      <c r="R30" s="22"/>
      <c r="S30" s="18"/>
      <c r="T30" s="32"/>
      <c r="U30" s="30"/>
    </row>
    <row r="31" spans="2:21" ht="19.5" hidden="1" x14ac:dyDescent="0.3">
      <c r="B31" s="4">
        <f t="shared" si="7"/>
        <v>0</v>
      </c>
      <c r="C31" s="4">
        <v>0</v>
      </c>
      <c r="D31" s="15">
        <v>0</v>
      </c>
      <c r="E31" s="20">
        <v>18</v>
      </c>
      <c r="F31" s="11">
        <v>30</v>
      </c>
      <c r="G31" s="10">
        <f>F31</f>
        <v>30</v>
      </c>
      <c r="H31" s="5">
        <v>5</v>
      </c>
      <c r="I31" s="18">
        <v>18</v>
      </c>
      <c r="J31" s="31">
        <f>G31+H31</f>
        <v>35</v>
      </c>
      <c r="K31" s="30">
        <f>IF(J31&lt;60,J31,IF(J31&gt;=60,J31-60))</f>
        <v>35</v>
      </c>
      <c r="L31" s="35" t="s">
        <v>16</v>
      </c>
      <c r="M31" s="4">
        <f>(N31-N32)*60/45</f>
        <v>5</v>
      </c>
      <c r="N31" s="13">
        <f t="shared" ref="N31:N38" si="23">N32+(D32-D31)</f>
        <v>36</v>
      </c>
      <c r="O31" s="18">
        <v>22</v>
      </c>
      <c r="P31" s="31">
        <f t="shared" ref="P31:P38" si="24">U32+M31</f>
        <v>9</v>
      </c>
      <c r="Q31" s="30">
        <f t="shared" ref="Q31:Q39" si="25">IF(P31&lt;60,P31,IF(P31&gt;=60,P31-60))</f>
        <v>9</v>
      </c>
      <c r="R31" s="22">
        <v>5</v>
      </c>
      <c r="S31" s="18">
        <v>22</v>
      </c>
      <c r="T31" s="32">
        <f t="shared" ref="T31:T39" si="26">Q31+R31</f>
        <v>14</v>
      </c>
      <c r="U31" s="30">
        <f t="shared" ref="U31:U39" si="27">IF(T31&lt;60,T31,IF(T31&gt;=60,T31-60))</f>
        <v>14</v>
      </c>
    </row>
    <row r="32" spans="2:21" ht="32.25" hidden="1" x14ac:dyDescent="0.3">
      <c r="B32" s="4">
        <f t="shared" si="7"/>
        <v>5</v>
      </c>
      <c r="C32" s="28">
        <v>3.5</v>
      </c>
      <c r="D32" s="16">
        <v>3.5</v>
      </c>
      <c r="E32" s="20">
        <f t="shared" si="18"/>
        <v>18</v>
      </c>
      <c r="F32" s="11">
        <f t="shared" si="22"/>
        <v>40</v>
      </c>
      <c r="G32" s="10">
        <f t="shared" ref="G32:G39" si="28">IF(F32&lt;60,F32,IF(F32&gt;=60,F32-60))</f>
        <v>40</v>
      </c>
      <c r="H32" s="5">
        <v>1</v>
      </c>
      <c r="I32" s="18">
        <v>18</v>
      </c>
      <c r="J32" s="31">
        <f t="shared" ref="J32:J39" si="29">G32+H32</f>
        <v>41</v>
      </c>
      <c r="K32" s="30">
        <f t="shared" ref="K32:K39" si="30">IF(J32&lt;60,J32,IF(J32&gt;=60,J32-60))</f>
        <v>41</v>
      </c>
      <c r="L32" s="24" t="s">
        <v>17</v>
      </c>
      <c r="M32" s="4">
        <f t="shared" ref="M32:M38" si="31">(N32-N33)*60/45</f>
        <v>6</v>
      </c>
      <c r="N32" s="13">
        <f t="shared" si="23"/>
        <v>32.5</v>
      </c>
      <c r="O32" s="19">
        <v>22</v>
      </c>
      <c r="P32" s="31">
        <f t="shared" si="24"/>
        <v>63</v>
      </c>
      <c r="Q32" s="30">
        <f t="shared" si="25"/>
        <v>3</v>
      </c>
      <c r="R32" s="22">
        <v>1</v>
      </c>
      <c r="S32" s="18">
        <v>22</v>
      </c>
      <c r="T32" s="32">
        <f t="shared" si="26"/>
        <v>4</v>
      </c>
      <c r="U32" s="30">
        <f t="shared" si="27"/>
        <v>4</v>
      </c>
    </row>
    <row r="33" spans="2:21" ht="28.5" hidden="1" x14ac:dyDescent="0.3">
      <c r="B33" s="4">
        <f t="shared" si="7"/>
        <v>6</v>
      </c>
      <c r="C33" s="28">
        <v>4.4000000000000004</v>
      </c>
      <c r="D33" s="16">
        <v>7.9</v>
      </c>
      <c r="E33" s="20">
        <f t="shared" si="18"/>
        <v>18</v>
      </c>
      <c r="F33" s="11">
        <f t="shared" si="22"/>
        <v>47</v>
      </c>
      <c r="G33" s="10">
        <f t="shared" si="28"/>
        <v>47</v>
      </c>
      <c r="H33" s="5">
        <v>1</v>
      </c>
      <c r="I33" s="18">
        <v>18</v>
      </c>
      <c r="J33" s="31">
        <f t="shared" si="29"/>
        <v>48</v>
      </c>
      <c r="K33" s="30">
        <f t="shared" si="30"/>
        <v>48</v>
      </c>
      <c r="L33" s="26" t="s">
        <v>18</v>
      </c>
      <c r="M33" s="4">
        <f t="shared" si="31"/>
        <v>2</v>
      </c>
      <c r="N33" s="13">
        <f t="shared" si="23"/>
        <v>28.1</v>
      </c>
      <c r="O33" s="19">
        <v>20</v>
      </c>
      <c r="P33" s="31">
        <f t="shared" si="24"/>
        <v>56</v>
      </c>
      <c r="Q33" s="30">
        <f t="shared" si="25"/>
        <v>56</v>
      </c>
      <c r="R33" s="22">
        <v>1</v>
      </c>
      <c r="S33" s="18">
        <v>21</v>
      </c>
      <c r="T33" s="32">
        <f t="shared" si="26"/>
        <v>57</v>
      </c>
      <c r="U33" s="30">
        <f t="shared" si="27"/>
        <v>57</v>
      </c>
    </row>
    <row r="34" spans="2:21" ht="19.5" hidden="1" x14ac:dyDescent="0.3">
      <c r="B34" s="4">
        <f t="shared" si="7"/>
        <v>2</v>
      </c>
      <c r="C34" s="28">
        <v>1.2</v>
      </c>
      <c r="D34" s="16">
        <v>9.1</v>
      </c>
      <c r="E34" s="20">
        <f t="shared" si="18"/>
        <v>18</v>
      </c>
      <c r="F34" s="11">
        <f t="shared" si="22"/>
        <v>50</v>
      </c>
      <c r="G34" s="10">
        <f t="shared" si="28"/>
        <v>50</v>
      </c>
      <c r="H34" s="5">
        <v>1</v>
      </c>
      <c r="I34" s="18">
        <v>18</v>
      </c>
      <c r="J34" s="31">
        <f t="shared" si="29"/>
        <v>51</v>
      </c>
      <c r="K34" s="30">
        <f t="shared" si="30"/>
        <v>51</v>
      </c>
      <c r="L34" s="24" t="s">
        <v>15</v>
      </c>
      <c r="M34" s="4">
        <f t="shared" si="31"/>
        <v>6</v>
      </c>
      <c r="N34" s="13">
        <f t="shared" si="23"/>
        <v>26.9</v>
      </c>
      <c r="O34" s="19">
        <v>20</v>
      </c>
      <c r="P34" s="31">
        <f t="shared" si="24"/>
        <v>53</v>
      </c>
      <c r="Q34" s="30">
        <f t="shared" si="25"/>
        <v>53</v>
      </c>
      <c r="R34" s="22">
        <v>1</v>
      </c>
      <c r="S34" s="18">
        <v>20</v>
      </c>
      <c r="T34" s="32">
        <f t="shared" si="26"/>
        <v>54</v>
      </c>
      <c r="U34" s="30">
        <f t="shared" si="27"/>
        <v>54</v>
      </c>
    </row>
    <row r="35" spans="2:21" ht="19.5" hidden="1" x14ac:dyDescent="0.3">
      <c r="B35" s="4">
        <f t="shared" si="7"/>
        <v>6</v>
      </c>
      <c r="C35" s="28">
        <v>4.8</v>
      </c>
      <c r="D35" s="16">
        <v>13.9</v>
      </c>
      <c r="E35" s="20">
        <f t="shared" si="18"/>
        <v>18</v>
      </c>
      <c r="F35" s="11">
        <f t="shared" si="22"/>
        <v>57</v>
      </c>
      <c r="G35" s="10">
        <f t="shared" si="28"/>
        <v>57</v>
      </c>
      <c r="H35" s="5">
        <v>1</v>
      </c>
      <c r="I35" s="18">
        <v>18</v>
      </c>
      <c r="J35" s="31">
        <f t="shared" si="29"/>
        <v>58</v>
      </c>
      <c r="K35" s="30">
        <f t="shared" si="30"/>
        <v>58</v>
      </c>
      <c r="L35" s="26" t="s">
        <v>11</v>
      </c>
      <c r="M35" s="4">
        <f t="shared" si="31"/>
        <v>8</v>
      </c>
      <c r="N35" s="13">
        <f t="shared" si="23"/>
        <v>22.1</v>
      </c>
      <c r="O35" s="19">
        <v>20</v>
      </c>
      <c r="P35" s="31">
        <f t="shared" si="24"/>
        <v>46</v>
      </c>
      <c r="Q35" s="30">
        <f t="shared" si="25"/>
        <v>46</v>
      </c>
      <c r="R35" s="22">
        <v>1</v>
      </c>
      <c r="S35" s="18">
        <v>20</v>
      </c>
      <c r="T35" s="32">
        <f t="shared" si="26"/>
        <v>47</v>
      </c>
      <c r="U35" s="30">
        <f t="shared" si="27"/>
        <v>47</v>
      </c>
    </row>
    <row r="36" spans="2:21" ht="19.5" hidden="1" x14ac:dyDescent="0.3">
      <c r="B36" s="4">
        <f t="shared" si="7"/>
        <v>8</v>
      </c>
      <c r="C36" s="28">
        <v>5.9</v>
      </c>
      <c r="D36" s="16">
        <v>19.8</v>
      </c>
      <c r="E36" s="20">
        <f t="shared" si="18"/>
        <v>19</v>
      </c>
      <c r="F36" s="11">
        <f t="shared" si="22"/>
        <v>66</v>
      </c>
      <c r="G36" s="10">
        <f t="shared" si="28"/>
        <v>6</v>
      </c>
      <c r="H36" s="5">
        <v>1</v>
      </c>
      <c r="I36" s="18">
        <v>19</v>
      </c>
      <c r="J36" s="31">
        <f t="shared" si="29"/>
        <v>7</v>
      </c>
      <c r="K36" s="30">
        <f t="shared" si="30"/>
        <v>7</v>
      </c>
      <c r="L36" s="25" t="s">
        <v>9</v>
      </c>
      <c r="M36" s="4">
        <f t="shared" si="31"/>
        <v>9</v>
      </c>
      <c r="N36" s="13">
        <f t="shared" si="23"/>
        <v>16.2</v>
      </c>
      <c r="O36" s="19">
        <v>20</v>
      </c>
      <c r="P36" s="31">
        <f>U38+M36</f>
        <v>37</v>
      </c>
      <c r="Q36" s="30">
        <f t="shared" si="25"/>
        <v>37</v>
      </c>
      <c r="R36" s="22">
        <v>1</v>
      </c>
      <c r="S36" s="18">
        <v>20</v>
      </c>
      <c r="T36" s="32">
        <f t="shared" si="26"/>
        <v>38</v>
      </c>
      <c r="U36" s="30">
        <f t="shared" si="27"/>
        <v>38</v>
      </c>
    </row>
    <row r="37" spans="2:21" ht="19.5" hidden="1" x14ac:dyDescent="0.3">
      <c r="B37" s="4">
        <f t="shared" si="7"/>
        <v>9</v>
      </c>
      <c r="C37" s="28">
        <v>7</v>
      </c>
      <c r="D37" s="16">
        <v>26.8</v>
      </c>
      <c r="E37" s="20">
        <f t="shared" si="18"/>
        <v>19</v>
      </c>
      <c r="F37" s="11">
        <f t="shared" si="22"/>
        <v>16</v>
      </c>
      <c r="G37" s="10">
        <f t="shared" si="28"/>
        <v>16</v>
      </c>
      <c r="H37" s="5">
        <v>1</v>
      </c>
      <c r="I37" s="18">
        <v>19</v>
      </c>
      <c r="J37" s="31">
        <f t="shared" si="29"/>
        <v>17</v>
      </c>
      <c r="K37" s="30">
        <f t="shared" si="30"/>
        <v>17</v>
      </c>
      <c r="L37" s="26" t="s">
        <v>13</v>
      </c>
      <c r="M37" s="4">
        <f t="shared" si="31"/>
        <v>5</v>
      </c>
      <c r="N37" s="13">
        <f t="shared" si="23"/>
        <v>9.1999999999999993</v>
      </c>
      <c r="O37" s="19">
        <v>20</v>
      </c>
      <c r="P37" s="31">
        <f>U39+M37</f>
        <v>25</v>
      </c>
      <c r="Q37" s="30">
        <f t="shared" si="25"/>
        <v>25</v>
      </c>
      <c r="R37" s="22">
        <v>1</v>
      </c>
      <c r="S37" s="18">
        <v>20</v>
      </c>
      <c r="T37" s="32">
        <f t="shared" si="26"/>
        <v>26</v>
      </c>
      <c r="U37" s="30">
        <f t="shared" si="27"/>
        <v>26</v>
      </c>
    </row>
    <row r="38" spans="2:21" ht="19.5" hidden="1" x14ac:dyDescent="0.3">
      <c r="B38" s="4">
        <f t="shared" si="7"/>
        <v>5</v>
      </c>
      <c r="C38" s="28">
        <v>4.0999999999999996</v>
      </c>
      <c r="D38" s="16">
        <v>30.9</v>
      </c>
      <c r="E38" s="20">
        <f t="shared" si="18"/>
        <v>19</v>
      </c>
      <c r="F38" s="11">
        <f t="shared" si="22"/>
        <v>22</v>
      </c>
      <c r="G38" s="10">
        <f t="shared" si="28"/>
        <v>22</v>
      </c>
      <c r="H38" s="5">
        <v>1</v>
      </c>
      <c r="I38" s="18">
        <v>19</v>
      </c>
      <c r="J38" s="31">
        <f t="shared" si="29"/>
        <v>23</v>
      </c>
      <c r="K38" s="30">
        <f t="shared" si="30"/>
        <v>23</v>
      </c>
      <c r="L38" s="34" t="s">
        <v>14</v>
      </c>
      <c r="M38" s="4">
        <f t="shared" si="31"/>
        <v>7</v>
      </c>
      <c r="N38" s="13">
        <f t="shared" si="23"/>
        <v>5.0999999999999996</v>
      </c>
      <c r="O38" s="19">
        <v>20</v>
      </c>
      <c r="P38" s="31">
        <f t="shared" si="24"/>
        <v>27</v>
      </c>
      <c r="Q38" s="30">
        <f t="shared" si="25"/>
        <v>27</v>
      </c>
      <c r="R38" s="22">
        <v>1</v>
      </c>
      <c r="S38" s="18">
        <v>20</v>
      </c>
      <c r="T38" s="32">
        <f t="shared" si="26"/>
        <v>28</v>
      </c>
      <c r="U38" s="30">
        <f t="shared" si="27"/>
        <v>28</v>
      </c>
    </row>
    <row r="39" spans="2:21" ht="19.5" hidden="1" x14ac:dyDescent="0.3">
      <c r="B39" s="4">
        <f t="shared" si="7"/>
        <v>7</v>
      </c>
      <c r="C39" s="28">
        <v>5.0999999999999996</v>
      </c>
      <c r="D39" s="16">
        <v>36</v>
      </c>
      <c r="E39" s="20">
        <f t="shared" si="18"/>
        <v>19</v>
      </c>
      <c r="F39" s="11">
        <f t="shared" si="22"/>
        <v>30</v>
      </c>
      <c r="G39" s="10">
        <f t="shared" si="28"/>
        <v>30</v>
      </c>
      <c r="H39" s="5">
        <v>30</v>
      </c>
      <c r="I39" s="18">
        <v>20</v>
      </c>
      <c r="J39" s="31">
        <f t="shared" si="29"/>
        <v>60</v>
      </c>
      <c r="K39" s="30">
        <f t="shared" si="30"/>
        <v>0</v>
      </c>
      <c r="L39" s="25" t="s">
        <v>12</v>
      </c>
      <c r="M39" s="4">
        <f>(N39-N42)*60/45</f>
        <v>0</v>
      </c>
      <c r="N39" s="13">
        <v>0</v>
      </c>
      <c r="O39" s="19">
        <v>20</v>
      </c>
      <c r="P39" s="31">
        <v>15</v>
      </c>
      <c r="Q39" s="30">
        <f t="shared" si="25"/>
        <v>15</v>
      </c>
      <c r="R39" s="22">
        <v>5</v>
      </c>
      <c r="S39" s="18">
        <v>20</v>
      </c>
      <c r="T39" s="32">
        <f t="shared" si="26"/>
        <v>20</v>
      </c>
      <c r="U39" s="30">
        <f t="shared" si="27"/>
        <v>20</v>
      </c>
    </row>
    <row r="40" spans="2:21" ht="19.5" hidden="1" x14ac:dyDescent="0.3">
      <c r="B40" s="4"/>
      <c r="C40" s="28"/>
      <c r="D40" s="16"/>
      <c r="E40" s="20"/>
      <c r="F40" s="11"/>
      <c r="G40" s="10"/>
      <c r="H40" s="5"/>
      <c r="I40" s="18"/>
      <c r="J40" s="31"/>
      <c r="K40" s="30"/>
      <c r="L40" s="25"/>
      <c r="M40" s="4"/>
      <c r="N40" s="13"/>
      <c r="O40" s="19"/>
      <c r="P40" s="31"/>
      <c r="Q40" s="30"/>
      <c r="R40" s="22"/>
      <c r="S40" s="18"/>
      <c r="T40" s="32"/>
      <c r="U40" s="30"/>
    </row>
    <row r="41" spans="2:21" ht="19.5" hidden="1" x14ac:dyDescent="0.3">
      <c r="B41" s="4"/>
      <c r="C41" s="28"/>
      <c r="D41" s="16"/>
      <c r="E41" s="20"/>
      <c r="F41" s="11"/>
      <c r="G41" s="10"/>
      <c r="H41" s="5"/>
      <c r="I41" s="18"/>
      <c r="J41" s="31"/>
      <c r="K41" s="30"/>
      <c r="L41" s="25"/>
      <c r="M41" s="4"/>
      <c r="N41" s="13"/>
      <c r="O41" s="19"/>
      <c r="P41" s="31"/>
      <c r="Q41" s="30"/>
      <c r="R41" s="22"/>
      <c r="S41" s="18"/>
      <c r="T41" s="32"/>
      <c r="U41" s="30"/>
    </row>
    <row r="42" spans="2:21" ht="19.5" hidden="1" x14ac:dyDescent="0.3">
      <c r="B42" s="4"/>
      <c r="C42" s="4"/>
      <c r="D42" s="15"/>
      <c r="E42" s="20"/>
      <c r="F42" s="33"/>
      <c r="G42" s="30"/>
      <c r="H42" s="1"/>
      <c r="I42" s="18"/>
      <c r="J42" s="31"/>
      <c r="K42" s="30"/>
      <c r="L42" s="25"/>
      <c r="M42" s="4"/>
      <c r="N42" s="13"/>
      <c r="O42" s="19"/>
      <c r="P42" s="31"/>
      <c r="Q42" s="30"/>
      <c r="R42" s="22"/>
      <c r="S42" s="18"/>
      <c r="T42" s="32"/>
      <c r="U42" s="30"/>
    </row>
    <row r="43" spans="2:21" ht="14.25" customHeight="1" x14ac:dyDescent="0.3">
      <c r="B43" s="44"/>
      <c r="C43" s="44"/>
      <c r="D43" s="58"/>
      <c r="E43" s="47"/>
      <c r="F43" s="59"/>
      <c r="G43" s="49"/>
      <c r="H43" s="50"/>
      <c r="I43" s="51"/>
      <c r="J43" s="52"/>
      <c r="K43" s="53"/>
      <c r="L43" s="60"/>
      <c r="M43" s="44"/>
      <c r="N43" s="55"/>
      <c r="O43" s="51"/>
      <c r="P43" s="52"/>
      <c r="Q43" s="53"/>
      <c r="R43" s="56"/>
      <c r="S43" s="51"/>
      <c r="T43" s="32"/>
      <c r="U43" s="30"/>
    </row>
    <row r="44" spans="2:21" ht="18.75" x14ac:dyDescent="0.25">
      <c r="B44" s="4">
        <f>(D44-D42)*60/45</f>
        <v>0</v>
      </c>
      <c r="C44" s="4">
        <v>0</v>
      </c>
      <c r="D44" s="15">
        <v>0</v>
      </c>
      <c r="E44" s="20">
        <v>22</v>
      </c>
      <c r="F44" s="10">
        <v>15</v>
      </c>
      <c r="G44" s="10">
        <f>F44</f>
        <v>15</v>
      </c>
      <c r="H44" s="5">
        <v>5</v>
      </c>
      <c r="I44" s="18">
        <v>22</v>
      </c>
      <c r="J44" s="31">
        <f>G44+H44</f>
        <v>20</v>
      </c>
      <c r="K44" s="30">
        <f>IF(J44&lt;60,J44,IF(J44&gt;=60,J44-60))</f>
        <v>20</v>
      </c>
      <c r="L44" s="39" t="s">
        <v>16</v>
      </c>
      <c r="M44" s="4">
        <f t="shared" si="6"/>
        <v>5</v>
      </c>
      <c r="N44" s="13">
        <f t="shared" ref="N44:N51" si="32">N45+(D45-D44)</f>
        <v>36</v>
      </c>
      <c r="O44" s="19">
        <v>24</v>
      </c>
      <c r="P44" s="31">
        <f t="shared" ref="P44:P51" si="33">U45+M44</f>
        <v>45</v>
      </c>
      <c r="Q44" s="30">
        <f t="shared" ref="Q44:Q51" si="34">IF(P44&lt;60,P44,IF(P44&gt;=60,P44-60))</f>
        <v>45</v>
      </c>
      <c r="R44" s="22">
        <v>5</v>
      </c>
      <c r="S44" s="18">
        <v>24</v>
      </c>
      <c r="T44" s="32">
        <f t="shared" ref="T44:T52" si="35">Q44+R44</f>
        <v>50</v>
      </c>
      <c r="U44" s="30">
        <f t="shared" ref="U44:U52" si="36">IF(T44&lt;60,T44,IF(T44&gt;=60,T44-60))</f>
        <v>50</v>
      </c>
    </row>
    <row r="45" spans="2:21" ht="32.25" x14ac:dyDescent="0.3">
      <c r="B45" s="4">
        <f t="shared" si="7"/>
        <v>5</v>
      </c>
      <c r="C45" s="28">
        <v>3.5</v>
      </c>
      <c r="D45" s="16">
        <v>3.5</v>
      </c>
      <c r="E45" s="20">
        <f t="shared" si="18"/>
        <v>22</v>
      </c>
      <c r="F45" s="11">
        <f>K44+B45</f>
        <v>25</v>
      </c>
      <c r="G45" s="10">
        <f t="shared" ref="G45:G52" si="37">IF(F45&lt;60,F45,IF(F45&gt;=60,F45-60))</f>
        <v>25</v>
      </c>
      <c r="H45" s="5">
        <v>1</v>
      </c>
      <c r="I45" s="18">
        <v>22</v>
      </c>
      <c r="J45" s="31">
        <f t="shared" ref="J45:J51" si="38">G45+H45</f>
        <v>26</v>
      </c>
      <c r="K45" s="30">
        <f t="shared" ref="K45:K51" si="39">IF(J45&lt;60,J45,IF(J45&gt;=60,J45-60))</f>
        <v>26</v>
      </c>
      <c r="L45" s="24" t="s">
        <v>17</v>
      </c>
      <c r="M45" s="4">
        <f t="shared" si="6"/>
        <v>6</v>
      </c>
      <c r="N45" s="13">
        <f t="shared" si="32"/>
        <v>32.5</v>
      </c>
      <c r="O45" s="19">
        <v>24</v>
      </c>
      <c r="P45" s="31">
        <f t="shared" si="33"/>
        <v>39</v>
      </c>
      <c r="Q45" s="30">
        <f t="shared" si="34"/>
        <v>39</v>
      </c>
      <c r="R45" s="22">
        <v>1</v>
      </c>
      <c r="S45" s="18">
        <v>24</v>
      </c>
      <c r="T45" s="32">
        <f t="shared" si="35"/>
        <v>40</v>
      </c>
      <c r="U45" s="30">
        <f t="shared" si="36"/>
        <v>40</v>
      </c>
    </row>
    <row r="46" spans="2:21" ht="28.5" x14ac:dyDescent="0.3">
      <c r="B46" s="4">
        <f t="shared" si="7"/>
        <v>6</v>
      </c>
      <c r="C46" s="28">
        <v>4.4000000000000004</v>
      </c>
      <c r="D46" s="16">
        <v>7.9</v>
      </c>
      <c r="E46" s="20">
        <f t="shared" si="18"/>
        <v>22</v>
      </c>
      <c r="F46" s="11">
        <f t="shared" ref="F46:F52" si="40">K45+B46</f>
        <v>32</v>
      </c>
      <c r="G46" s="10">
        <f t="shared" si="37"/>
        <v>32</v>
      </c>
      <c r="H46" s="5">
        <v>1</v>
      </c>
      <c r="I46" s="18">
        <v>22</v>
      </c>
      <c r="J46" s="31">
        <f t="shared" si="38"/>
        <v>33</v>
      </c>
      <c r="K46" s="30">
        <f t="shared" si="39"/>
        <v>33</v>
      </c>
      <c r="L46" s="26" t="s">
        <v>18</v>
      </c>
      <c r="M46" s="4">
        <f t="shared" si="6"/>
        <v>2</v>
      </c>
      <c r="N46" s="13">
        <f t="shared" si="32"/>
        <v>28.1</v>
      </c>
      <c r="O46" s="19">
        <v>24</v>
      </c>
      <c r="P46" s="31">
        <f t="shared" si="33"/>
        <v>32</v>
      </c>
      <c r="Q46" s="30">
        <f t="shared" si="34"/>
        <v>32</v>
      </c>
      <c r="R46" s="22">
        <v>1</v>
      </c>
      <c r="S46" s="18">
        <v>24</v>
      </c>
      <c r="T46" s="32">
        <f t="shared" si="35"/>
        <v>33</v>
      </c>
      <c r="U46" s="30">
        <f t="shared" si="36"/>
        <v>33</v>
      </c>
    </row>
    <row r="47" spans="2:21" ht="19.5" x14ac:dyDescent="0.3">
      <c r="B47" s="4">
        <f t="shared" si="7"/>
        <v>2</v>
      </c>
      <c r="C47" s="28">
        <v>1.2</v>
      </c>
      <c r="D47" s="16">
        <v>9.1</v>
      </c>
      <c r="E47" s="20">
        <f t="shared" si="18"/>
        <v>22</v>
      </c>
      <c r="F47" s="11">
        <f t="shared" si="40"/>
        <v>35</v>
      </c>
      <c r="G47" s="10">
        <f t="shared" si="37"/>
        <v>35</v>
      </c>
      <c r="H47" s="5">
        <v>1</v>
      </c>
      <c r="I47" s="18">
        <v>22</v>
      </c>
      <c r="J47" s="31">
        <f t="shared" si="38"/>
        <v>36</v>
      </c>
      <c r="K47" s="30">
        <f t="shared" si="39"/>
        <v>36</v>
      </c>
      <c r="L47" s="24" t="s">
        <v>15</v>
      </c>
      <c r="M47" s="4">
        <f t="shared" si="6"/>
        <v>6</v>
      </c>
      <c r="N47" s="13">
        <f t="shared" si="32"/>
        <v>26.9</v>
      </c>
      <c r="O47" s="19">
        <v>24</v>
      </c>
      <c r="P47" s="31">
        <f t="shared" si="33"/>
        <v>29</v>
      </c>
      <c r="Q47" s="30">
        <f t="shared" si="34"/>
        <v>29</v>
      </c>
      <c r="R47" s="22">
        <v>1</v>
      </c>
      <c r="S47" s="18">
        <v>24</v>
      </c>
      <c r="T47" s="32">
        <f t="shared" si="35"/>
        <v>30</v>
      </c>
      <c r="U47" s="30">
        <f t="shared" si="36"/>
        <v>30</v>
      </c>
    </row>
    <row r="48" spans="2:21" ht="19.5" x14ac:dyDescent="0.3">
      <c r="B48" s="4">
        <f t="shared" si="7"/>
        <v>6</v>
      </c>
      <c r="C48" s="28">
        <v>4.8</v>
      </c>
      <c r="D48" s="16">
        <v>13.9</v>
      </c>
      <c r="E48" s="20">
        <f t="shared" si="18"/>
        <v>22</v>
      </c>
      <c r="F48" s="11">
        <f t="shared" si="40"/>
        <v>42</v>
      </c>
      <c r="G48" s="10">
        <f t="shared" si="37"/>
        <v>42</v>
      </c>
      <c r="H48" s="5">
        <v>1</v>
      </c>
      <c r="I48" s="18">
        <v>22</v>
      </c>
      <c r="J48" s="31">
        <f t="shared" si="38"/>
        <v>43</v>
      </c>
      <c r="K48" s="30">
        <f t="shared" si="39"/>
        <v>43</v>
      </c>
      <c r="L48" s="26" t="s">
        <v>11</v>
      </c>
      <c r="M48" s="4">
        <f t="shared" si="6"/>
        <v>8</v>
      </c>
      <c r="N48" s="13">
        <f t="shared" si="32"/>
        <v>22.1</v>
      </c>
      <c r="O48" s="19">
        <v>24</v>
      </c>
      <c r="P48" s="31">
        <f t="shared" si="33"/>
        <v>22</v>
      </c>
      <c r="Q48" s="30">
        <f t="shared" si="34"/>
        <v>22</v>
      </c>
      <c r="R48" s="22">
        <v>1</v>
      </c>
      <c r="S48" s="18">
        <v>24</v>
      </c>
      <c r="T48" s="32">
        <f t="shared" si="35"/>
        <v>23</v>
      </c>
      <c r="U48" s="30">
        <f t="shared" si="36"/>
        <v>23</v>
      </c>
    </row>
    <row r="49" spans="2:21" ht="19.5" x14ac:dyDescent="0.3">
      <c r="B49" s="4">
        <f t="shared" si="7"/>
        <v>8</v>
      </c>
      <c r="C49" s="28">
        <v>5.9</v>
      </c>
      <c r="D49" s="16">
        <v>19.8</v>
      </c>
      <c r="E49" s="20">
        <f t="shared" si="18"/>
        <v>22</v>
      </c>
      <c r="F49" s="11">
        <f t="shared" si="40"/>
        <v>51</v>
      </c>
      <c r="G49" s="10">
        <f t="shared" si="37"/>
        <v>51</v>
      </c>
      <c r="H49" s="5">
        <v>1</v>
      </c>
      <c r="I49" s="18">
        <v>22</v>
      </c>
      <c r="J49" s="31">
        <f t="shared" si="38"/>
        <v>52</v>
      </c>
      <c r="K49" s="30">
        <f t="shared" si="39"/>
        <v>52</v>
      </c>
      <c r="L49" s="25" t="s">
        <v>9</v>
      </c>
      <c r="M49" s="4">
        <f t="shared" si="6"/>
        <v>9</v>
      </c>
      <c r="N49" s="13">
        <f t="shared" si="32"/>
        <v>16.2</v>
      </c>
      <c r="O49" s="19">
        <v>24</v>
      </c>
      <c r="P49" s="31">
        <f t="shared" si="33"/>
        <v>13</v>
      </c>
      <c r="Q49" s="30">
        <f t="shared" si="34"/>
        <v>13</v>
      </c>
      <c r="R49" s="22">
        <v>1</v>
      </c>
      <c r="S49" s="18">
        <v>24</v>
      </c>
      <c r="T49" s="32">
        <f t="shared" si="35"/>
        <v>14</v>
      </c>
      <c r="U49" s="30">
        <f t="shared" si="36"/>
        <v>14</v>
      </c>
    </row>
    <row r="50" spans="2:21" ht="19.5" x14ac:dyDescent="0.3">
      <c r="B50" s="4">
        <f t="shared" si="7"/>
        <v>9</v>
      </c>
      <c r="C50" s="28">
        <v>7</v>
      </c>
      <c r="D50" s="16">
        <v>26.8</v>
      </c>
      <c r="E50" s="20">
        <f t="shared" si="18"/>
        <v>23</v>
      </c>
      <c r="F50" s="11">
        <f t="shared" si="40"/>
        <v>61</v>
      </c>
      <c r="G50" s="10">
        <f t="shared" si="37"/>
        <v>1</v>
      </c>
      <c r="H50" s="5">
        <v>1</v>
      </c>
      <c r="I50" s="18">
        <v>23</v>
      </c>
      <c r="J50" s="31">
        <f t="shared" si="38"/>
        <v>2</v>
      </c>
      <c r="K50" s="30">
        <f t="shared" si="39"/>
        <v>2</v>
      </c>
      <c r="L50" s="26" t="s">
        <v>13</v>
      </c>
      <c r="M50" s="4">
        <f t="shared" si="6"/>
        <v>5</v>
      </c>
      <c r="N50" s="13">
        <f t="shared" si="32"/>
        <v>9.1999999999999993</v>
      </c>
      <c r="O50" s="19">
        <v>24</v>
      </c>
      <c r="P50" s="31">
        <f t="shared" si="33"/>
        <v>63</v>
      </c>
      <c r="Q50" s="30">
        <f t="shared" si="34"/>
        <v>3</v>
      </c>
      <c r="R50" s="22">
        <v>1</v>
      </c>
      <c r="S50" s="18">
        <v>24</v>
      </c>
      <c r="T50" s="32">
        <f t="shared" si="35"/>
        <v>4</v>
      </c>
      <c r="U50" s="30">
        <f t="shared" si="36"/>
        <v>4</v>
      </c>
    </row>
    <row r="51" spans="2:21" ht="19.5" x14ac:dyDescent="0.3">
      <c r="B51" s="4">
        <f t="shared" si="7"/>
        <v>5</v>
      </c>
      <c r="C51" s="28">
        <v>4.0999999999999996</v>
      </c>
      <c r="D51" s="16">
        <v>30.9</v>
      </c>
      <c r="E51" s="20">
        <f t="shared" si="18"/>
        <v>23</v>
      </c>
      <c r="F51" s="11">
        <f t="shared" si="40"/>
        <v>7</v>
      </c>
      <c r="G51" s="10">
        <f t="shared" si="37"/>
        <v>7</v>
      </c>
      <c r="H51" s="5">
        <v>1</v>
      </c>
      <c r="I51" s="18">
        <v>23</v>
      </c>
      <c r="J51" s="31">
        <f t="shared" si="38"/>
        <v>8</v>
      </c>
      <c r="K51" s="30">
        <f t="shared" si="39"/>
        <v>8</v>
      </c>
      <c r="L51" s="34" t="s">
        <v>14</v>
      </c>
      <c r="M51" s="4">
        <f t="shared" si="6"/>
        <v>7</v>
      </c>
      <c r="N51" s="13">
        <f t="shared" si="32"/>
        <v>5.0999999999999996</v>
      </c>
      <c r="O51" s="19">
        <v>23</v>
      </c>
      <c r="P51" s="31">
        <f t="shared" si="33"/>
        <v>57</v>
      </c>
      <c r="Q51" s="30">
        <f t="shared" si="34"/>
        <v>57</v>
      </c>
      <c r="R51" s="22">
        <v>1</v>
      </c>
      <c r="S51" s="18">
        <v>23</v>
      </c>
      <c r="T51" s="32">
        <f t="shared" si="35"/>
        <v>58</v>
      </c>
      <c r="U51" s="30">
        <f t="shared" si="36"/>
        <v>58</v>
      </c>
    </row>
    <row r="52" spans="2:21" ht="19.5" x14ac:dyDescent="0.3">
      <c r="B52" s="4">
        <f t="shared" si="7"/>
        <v>7</v>
      </c>
      <c r="C52" s="28">
        <v>5.0999999999999996</v>
      </c>
      <c r="D52" s="16">
        <v>36</v>
      </c>
      <c r="E52" s="20">
        <f t="shared" si="18"/>
        <v>23</v>
      </c>
      <c r="F52" s="11">
        <f t="shared" si="40"/>
        <v>15</v>
      </c>
      <c r="G52" s="10">
        <f t="shared" si="37"/>
        <v>15</v>
      </c>
      <c r="H52" s="5">
        <v>25</v>
      </c>
      <c r="I52" s="18"/>
      <c r="J52" s="31"/>
      <c r="K52" s="30"/>
      <c r="L52" s="25" t="s">
        <v>12</v>
      </c>
      <c r="M52" s="4">
        <f t="shared" si="6"/>
        <v>0</v>
      </c>
      <c r="N52" s="13">
        <v>0</v>
      </c>
      <c r="O52" s="40">
        <v>23</v>
      </c>
      <c r="P52" s="41">
        <v>45</v>
      </c>
      <c r="Q52" s="42">
        <f>P52</f>
        <v>45</v>
      </c>
      <c r="R52" s="43">
        <v>5</v>
      </c>
      <c r="S52" s="18">
        <v>23</v>
      </c>
      <c r="T52" s="32">
        <f t="shared" si="35"/>
        <v>50</v>
      </c>
      <c r="U52" s="30">
        <f t="shared" si="36"/>
        <v>50</v>
      </c>
    </row>
    <row r="54" spans="2:21" ht="15" x14ac:dyDescent="0.25">
      <c r="I54" s="23"/>
      <c r="M54" s="23"/>
    </row>
  </sheetData>
  <sheetProtection selectLockedCells="1" selectUnlockedCells="1"/>
  <mergeCells count="12">
    <mergeCell ref="N9:N10"/>
    <mergeCell ref="O9:U9"/>
    <mergeCell ref="E10:G10"/>
    <mergeCell ref="I10:K10"/>
    <mergeCell ref="O10:P10"/>
    <mergeCell ref="S10:U10"/>
    <mergeCell ref="M9:M10"/>
    <mergeCell ref="B9:B10"/>
    <mergeCell ref="C9:C10"/>
    <mergeCell ref="D9:D10"/>
    <mergeCell ref="E9:K9"/>
    <mergeCell ref="L9:L10"/>
  </mergeCells>
  <pageMargins left="1.0236220472440944" right="0.39370078740157483" top="0.39370078740157483" bottom="0.39370078740157483" header="0" footer="0"/>
  <pageSetup paperSize="9" scale="98" orientation="portrait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дубівці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пас_перев</dc:title>
  <dc:creator>Vasyl</dc:creator>
  <cp:lastModifiedBy>Василь Мазурак</cp:lastModifiedBy>
  <cp:lastPrinted>2017-11-23T10:51:39Z</cp:lastPrinted>
  <dcterms:created xsi:type="dcterms:W3CDTF">1998-12-02T13:33:05Z</dcterms:created>
  <dcterms:modified xsi:type="dcterms:W3CDTF">2017-11-29T07:01:54Z</dcterms:modified>
</cp:coreProperties>
</file>